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Temp\Prod\XLS EN\"/>
    </mc:Choice>
  </mc:AlternateContent>
  <bookViews>
    <workbookView xWindow="0" yWindow="0" windowWidth="28800" windowHeight="12885"/>
  </bookViews>
  <sheets>
    <sheet name="Table02En" sheetId="1" r:id="rId1"/>
  </sheets>
  <externalReferences>
    <externalReference r:id="rId2"/>
  </externalReferences>
  <definedNames>
    <definedName name="Titles">[1]Lang!$A$2:$B$11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1" l="1"/>
  <c r="C48" i="1"/>
  <c r="C47" i="1"/>
  <c r="B8" i="1"/>
  <c r="P5" i="1"/>
  <c r="R5" i="1" s="1"/>
  <c r="T5" i="1" s="1"/>
  <c r="V5" i="1" s="1"/>
  <c r="X5" i="1" s="1"/>
  <c r="Z5" i="1" s="1"/>
  <c r="AB5" i="1" s="1"/>
  <c r="AD5" i="1" s="1"/>
  <c r="AF5" i="1" s="1"/>
  <c r="AH5" i="1" s="1"/>
  <c r="AJ5" i="1" s="1"/>
  <c r="AL5" i="1" s="1"/>
  <c r="AN5"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C8" i="1" l="1"/>
  <c r="B9" i="1"/>
  <c r="C7" i="1"/>
  <c r="C49" i="1"/>
  <c r="K7" i="1" l="1"/>
  <c r="K8" i="1"/>
  <c r="B10" i="1"/>
  <c r="C9" i="1"/>
  <c r="K9" i="1" l="1"/>
  <c r="C10" i="1"/>
  <c r="B11" i="1"/>
  <c r="K10" i="1" l="1"/>
  <c r="B12" i="1"/>
  <c r="C11" i="1"/>
  <c r="K11" i="1" l="1"/>
  <c r="B13" i="1"/>
  <c r="C12" i="1"/>
  <c r="K12" i="1" l="1"/>
  <c r="C13" i="1"/>
  <c r="B14" i="1"/>
  <c r="K13" i="1" l="1"/>
  <c r="B15" i="1"/>
  <c r="C14" i="1"/>
  <c r="C15" i="1" l="1"/>
  <c r="B16" i="1"/>
  <c r="K14" i="1"/>
  <c r="B17" i="1" l="1"/>
  <c r="C16" i="1"/>
  <c r="K15" i="1"/>
  <c r="B18" i="1" l="1"/>
  <c r="C17" i="1"/>
  <c r="K16" i="1"/>
  <c r="C18" i="1" l="1"/>
  <c r="B19" i="1"/>
  <c r="K17" i="1"/>
  <c r="B20" i="1" l="1"/>
  <c r="C19" i="1"/>
  <c r="K18" i="1"/>
  <c r="K19" i="1" l="1"/>
  <c r="B21" i="1"/>
  <c r="C20" i="1"/>
  <c r="K20" i="1" l="1"/>
  <c r="C21" i="1"/>
  <c r="B22" i="1"/>
  <c r="K21" i="1" l="1"/>
  <c r="B23" i="1"/>
  <c r="C22" i="1"/>
  <c r="C23" i="1" l="1"/>
  <c r="B24" i="1"/>
  <c r="K22" i="1"/>
  <c r="B25" i="1" l="1"/>
  <c r="C24" i="1"/>
  <c r="K23" i="1"/>
  <c r="K24" i="1" l="1"/>
  <c r="C25" i="1"/>
  <c r="B26" i="1"/>
  <c r="B27" i="1" l="1"/>
  <c r="C26" i="1"/>
  <c r="K25" i="1"/>
  <c r="B28" i="1" l="1"/>
  <c r="C27" i="1"/>
  <c r="K26" i="1"/>
  <c r="K27" i="1" l="1"/>
  <c r="B29" i="1"/>
  <c r="C28" i="1"/>
  <c r="B30" i="1" l="1"/>
  <c r="C29" i="1"/>
  <c r="K28" i="1"/>
  <c r="B31" i="1" l="1"/>
  <c r="C30" i="1"/>
  <c r="K29" i="1"/>
  <c r="K30" i="1" l="1"/>
  <c r="B32" i="1"/>
  <c r="C31" i="1"/>
  <c r="B33" i="1" l="1"/>
  <c r="C32" i="1"/>
  <c r="K31" i="1"/>
  <c r="B34" i="1" l="1"/>
  <c r="C33" i="1"/>
  <c r="K32" i="1"/>
  <c r="K33" i="1" l="1"/>
  <c r="B35" i="1"/>
  <c r="C34" i="1"/>
  <c r="B36" i="1" l="1"/>
  <c r="C35" i="1"/>
  <c r="K34" i="1"/>
  <c r="K35" i="1" l="1"/>
  <c r="B37" i="1"/>
  <c r="C36" i="1"/>
  <c r="C37" i="1" l="1"/>
  <c r="K36" i="1"/>
  <c r="K37" i="1" l="1"/>
</calcChain>
</file>

<file path=xl/comments1.xml><?xml version="1.0" encoding="utf-8"?>
<comments xmlns="http://schemas.openxmlformats.org/spreadsheetml/2006/main">
  <authors>
    <author>Dang, Binh</author>
  </authors>
  <commentList>
    <comment ref="K4" authorId="0" shapeId="0">
      <text>
        <r>
          <rPr>
            <b/>
            <sz val="9"/>
            <color indexed="81"/>
            <rFont val="Verdana"/>
            <family val="2"/>
          </rPr>
          <t>Display Flags: 1 to publish, 0 to not publish.</t>
        </r>
      </text>
    </comment>
  </commentList>
</comments>
</file>

<file path=xl/sharedStrings.xml><?xml version="1.0" encoding="utf-8"?>
<sst xmlns="http://schemas.openxmlformats.org/spreadsheetml/2006/main" count="81" uniqueCount="37">
  <si>
    <t/>
  </si>
  <si>
    <t>x</t>
  </si>
  <si>
    <t>Units</t>
  </si>
  <si>
    <t>Newfoundland and Labrador</t>
  </si>
  <si>
    <t>Prince Edward Island</t>
  </si>
  <si>
    <t>Nova Scotia</t>
  </si>
  <si>
    <t>New Brunswick</t>
  </si>
  <si>
    <t>Quebec</t>
  </si>
  <si>
    <t>Ontario</t>
  </si>
  <si>
    <t>Manitoba</t>
  </si>
  <si>
    <t>Saskatchewan</t>
  </si>
  <si>
    <t>Alberta</t>
  </si>
  <si>
    <t>British Columbia</t>
  </si>
  <si>
    <t>Yukon</t>
  </si>
  <si>
    <t>Northwest Territories</t>
  </si>
  <si>
    <t>Nunavut</t>
  </si>
  <si>
    <t>Canada</t>
  </si>
  <si>
    <t>$000</t>
  </si>
  <si>
    <t xml:space="preserve">Grand total, </t>
  </si>
  <si>
    <t>As of reference year 2018, mineral production for fluorspar is reported.</t>
  </si>
  <si>
    <t>¹ As of reference year 2018, mineral production for fluorspar is reported.</t>
  </si>
  <si>
    <t>Production values for bentonite and diatomite have been included in clay products.</t>
  </si>
  <si>
    <t>² Production values for bentonite and diatomite have been included in clay products.</t>
  </si>
  <si>
    <t>Shipments of potash to Canadian potassium sulphate plants are not included in this table.</t>
  </si>
  <si>
    <t>³ Shipments of potash to Canadian potassium sulphate plants are not included in this table.</t>
  </si>
  <si>
    <t>Mineral production of sand and gravel for Nunavut is included in Northwest Territories.</t>
  </si>
  <si>
    <t>⁴ Mineral production of sand and gravel for Nunavut is included in Northwest Territories.</t>
  </si>
  <si>
    <t>Coal data has been included with the non-metals. Data concerning coal originate from surveys conducted by Statistics Canada and inquiries on this topic should be addressed to the disseminination office at tel: 613-951-9497.</t>
  </si>
  <si>
    <t>⁵ Coal data has been included with the non-metals. Data concerning coal originate from surveys conducted by Statistics Canada and inquiries on this topic should be addressed to the disseminination office at tel: 613-951-9497.</t>
  </si>
  <si>
    <t>⁞  Not available for a specific reference period.</t>
  </si>
  <si>
    <t xml:space="preserve">Note: The sum may not add up to the total due to rounding. This table excludes petroleum and natural gas. Data include shipments by producers regardless of industrial classification. For definitions regarding data contained in this table, refer to: </t>
  </si>
  <si>
    <t>Techniques Used to Calculate Data on the Mineral Production in Canada.</t>
  </si>
  <si>
    <t>Symbols and Abbreviations</t>
  </si>
  <si>
    <t>Source: Statistics Canada, Natural Resources Canada</t>
  </si>
  <si>
    <t>Mineral production in Canada, 2018</t>
  </si>
  <si>
    <t>Historical data (1988 - 2018), by Province or Territory</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</si>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</sst>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name val="Arial"/>
      <family val="2"/>
    </font>
    <font>
      <sz val="11"/>
      <name val="Calibri"/>
      <family val="2"/>
      <scheme val="minor"/>
    </font>
    <font>
      <b/>
      <sz val="12"/>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sz val="9"/>
      <color indexed="81"/>
      <name val="Verdana"/>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medium">
        <color indexed="64"/>
      </bottom>
      <diagonal/>
    </border>
    <border>
      <left/>
      <right/>
      <top style="medium">
        <color rgb="FF000000"/>
      </top>
      <bottom/>
      <diagonal/>
    </border>
    <border>
      <left/>
      <right/>
      <top style="medium">
        <color auto="1"/>
      </top>
      <bottom/>
      <diagonal/>
    </border>
    <border>
      <left/>
      <right/>
      <top style="medium">
        <color indexed="64"/>
      </top>
      <bottom style="medium">
        <color indexed="64"/>
      </bottom>
      <diagonal/>
    </border>
  </borders>
  <cellStyleXfs count="4">
    <xf numFmtId="0" fontId="0" fillId="0" borderId="0"/>
    <xf numFmtId="0" fontId="1" fillId="0" borderId="0"/>
    <xf numFmtId="0" fontId="7" fillId="0" borderId="0" applyNumberFormat="0" applyFill="0" applyBorder="0" applyAlignment="0" applyProtection="0"/>
    <xf numFmtId="0" fontId="1" fillId="0" borderId="0"/>
  </cellStyleXfs>
  <cellXfs count="57">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xf numFmtId="49" fontId="2" fillId="0" borderId="0" xfId="1" applyNumberFormat="1" applyFont="1" applyAlignment="1">
      <alignment horizontal="left" vertical="center"/>
    </xf>
    <xf numFmtId="0" fontId="2" fillId="0" borderId="0" xfId="1" applyFont="1" applyBorder="1" applyAlignment="1">
      <alignment horizontal="left" vertical="center"/>
    </xf>
    <xf numFmtId="49" fontId="4" fillId="0" borderId="1" xfId="1" applyNumberFormat="1" applyFont="1" applyBorder="1" applyAlignment="1">
      <alignment horizontal="left" vertical="center"/>
    </xf>
    <xf numFmtId="3" fontId="4" fillId="0" borderId="1" xfId="1" applyNumberFormat="1" applyFont="1" applyBorder="1" applyAlignment="1">
      <alignment horizontal="right" vertical="center"/>
    </xf>
    <xf numFmtId="3" fontId="4" fillId="0" borderId="1" xfId="1" applyNumberFormat="1" applyFont="1" applyBorder="1" applyAlignment="1">
      <alignment horizontal="left" vertical="center"/>
    </xf>
    <xf numFmtId="0" fontId="4" fillId="0" borderId="0" xfId="1" applyFont="1" applyBorder="1" applyAlignment="1">
      <alignment horizontal="left" vertical="center"/>
    </xf>
    <xf numFmtId="0" fontId="4" fillId="0" borderId="0" xfId="1" applyFont="1" applyAlignment="1">
      <alignment horizontal="left" vertical="center"/>
    </xf>
    <xf numFmtId="49" fontId="4" fillId="0" borderId="0" xfId="1" applyNumberFormat="1" applyFont="1" applyAlignment="1">
      <alignment horizontal="left" vertical="center"/>
    </xf>
    <xf numFmtId="3" fontId="4" fillId="0" borderId="0" xfId="1" applyNumberFormat="1" applyFont="1" applyAlignment="1">
      <alignment horizontal="right" vertical="center"/>
    </xf>
    <xf numFmtId="3" fontId="4" fillId="0" borderId="0" xfId="1" applyNumberFormat="1" applyFont="1" applyAlignment="1">
      <alignment horizontal="left" vertical="center"/>
    </xf>
    <xf numFmtId="0" fontId="4" fillId="0" borderId="0" xfId="1" applyFont="1"/>
    <xf numFmtId="0" fontId="4" fillId="0" borderId="1" xfId="1" applyFont="1" applyBorder="1" applyAlignment="1">
      <alignment horizontal="left" vertical="center"/>
    </xf>
    <xf numFmtId="0" fontId="4" fillId="0" borderId="0" xfId="1" applyFont="1" applyAlignment="1">
      <alignment horizontal="right" vertical="center"/>
    </xf>
    <xf numFmtId="0" fontId="6" fillId="0" borderId="0" xfId="1" applyFont="1" applyBorder="1" applyAlignment="1" applyProtection="1">
      <alignment horizontal="left" vertical="center"/>
      <protection locked="0"/>
    </xf>
    <xf numFmtId="49" fontId="2" fillId="0" borderId="2" xfId="1" applyNumberFormat="1" applyFont="1" applyBorder="1" applyAlignment="1">
      <alignment horizontal="left" vertical="center"/>
    </xf>
    <xf numFmtId="0" fontId="2" fillId="0" borderId="2" xfId="1" applyFont="1" applyBorder="1" applyAlignment="1">
      <alignment horizontal="right" vertical="center"/>
    </xf>
    <xf numFmtId="0" fontId="6" fillId="0" borderId="0" xfId="1" applyFont="1" applyBorder="1" applyAlignment="1">
      <alignment horizontal="left" vertical="center"/>
    </xf>
    <xf numFmtId="0" fontId="6" fillId="0" borderId="0" xfId="1" applyFont="1" applyAlignment="1">
      <alignment horizontal="left" vertical="center"/>
    </xf>
    <xf numFmtId="0" fontId="4" fillId="2" borderId="0" xfId="1" applyFont="1" applyFill="1" applyAlignment="1">
      <alignment horizontal="left" vertical="center"/>
    </xf>
    <xf numFmtId="0" fontId="6" fillId="0" borderId="0" xfId="1" applyNumberFormat="1" applyFont="1" applyAlignment="1">
      <alignment horizontal="left" vertical="center"/>
    </xf>
    <xf numFmtId="3" fontId="2" fillId="0" borderId="0" xfId="0" applyNumberFormat="1" applyFont="1" applyAlignment="1">
      <alignment horizontal="right" vertical="center"/>
    </xf>
    <xf numFmtId="3" fontId="4" fillId="0" borderId="0" xfId="0" applyNumberFormat="1" applyFont="1" applyAlignment="1">
      <alignment horizontal="right" vertical="center"/>
    </xf>
    <xf numFmtId="3" fontId="2" fillId="0" borderId="0" xfId="1" applyNumberFormat="1" applyFont="1" applyAlignment="1" applyProtection="1">
      <alignment horizontal="left" vertical="center"/>
      <protection locked="0"/>
    </xf>
    <xf numFmtId="0" fontId="5" fillId="0" borderId="0" xfId="1" applyNumberFormat="1" applyFont="1" applyAlignment="1">
      <alignment horizontal="left" vertical="center"/>
    </xf>
    <xf numFmtId="3" fontId="4" fillId="0" borderId="0" xfId="1" applyNumberFormat="1" applyFont="1" applyAlignment="1" applyProtection="1">
      <alignment horizontal="left" vertical="center"/>
      <protection locked="0"/>
    </xf>
    <xf numFmtId="0" fontId="4" fillId="0" borderId="3" xfId="1" applyFont="1" applyBorder="1" applyAlignment="1">
      <alignment horizontal="left" vertical="center"/>
    </xf>
    <xf numFmtId="49" fontId="4" fillId="0" borderId="3" xfId="1" applyNumberFormat="1" applyFont="1" applyBorder="1" applyAlignment="1">
      <alignment horizontal="left" vertical="center"/>
    </xf>
    <xf numFmtId="3" fontId="4" fillId="0" borderId="3" xfId="1" applyNumberFormat="1" applyFont="1" applyBorder="1" applyAlignment="1">
      <alignment horizontal="right" vertical="center"/>
    </xf>
    <xf numFmtId="3" fontId="4" fillId="0" borderId="3" xfId="1" applyNumberFormat="1" applyFont="1" applyBorder="1" applyAlignment="1">
      <alignment horizontal="left" vertical="center"/>
    </xf>
    <xf numFmtId="0" fontId="7" fillId="0" borderId="0" xfId="2" applyAlignment="1">
      <alignment horizontal="left" vertical="center"/>
    </xf>
    <xf numFmtId="0" fontId="6" fillId="0" borderId="2" xfId="1" applyFont="1" applyBorder="1" applyAlignment="1">
      <alignment horizontal="left" vertical="center"/>
    </xf>
    <xf numFmtId="0" fontId="4" fillId="0" borderId="2" xfId="1" applyFont="1" applyBorder="1" applyAlignment="1">
      <alignment horizontal="right" vertical="center"/>
    </xf>
    <xf numFmtId="0" fontId="2" fillId="0" borderId="2" xfId="3" applyFont="1" applyBorder="1" applyAlignment="1">
      <alignment horizontal="right" vertical="center"/>
    </xf>
    <xf numFmtId="14" fontId="2" fillId="0" borderId="2" xfId="1" applyNumberFormat="1" applyFont="1" applyBorder="1"/>
    <xf numFmtId="0" fontId="2" fillId="0" borderId="0" xfId="1" applyFont="1" applyBorder="1" applyAlignment="1">
      <alignment horizontal="right" vertical="center"/>
    </xf>
    <xf numFmtId="0" fontId="3" fillId="0" borderId="0" xfId="1" applyFont="1" applyAlignment="1">
      <alignment horizontal="left" vertical="center"/>
    </xf>
    <xf numFmtId="3" fontId="2" fillId="0" borderId="0" xfId="1" applyNumberFormat="1" applyFont="1" applyAlignment="1">
      <alignment horizontal="right" vertical="center"/>
    </xf>
    <xf numFmtId="0" fontId="2" fillId="0" borderId="2" xfId="1" applyFont="1" applyBorder="1" applyAlignment="1">
      <alignment horizontal="left" vertical="center"/>
    </xf>
    <xf numFmtId="0" fontId="4" fillId="0" borderId="4" xfId="1" applyFont="1" applyBorder="1" applyAlignment="1">
      <alignment horizontal="left" vertical="center" wrapText="1"/>
    </xf>
    <xf numFmtId="0" fontId="4" fillId="2" borderId="4" xfId="1" applyFont="1" applyFill="1" applyBorder="1" applyAlignment="1">
      <alignment horizontal="left" vertical="center" wrapText="1"/>
    </xf>
    <xf numFmtId="3" fontId="4" fillId="0" borderId="4" xfId="1" applyNumberFormat="1" applyFont="1" applyBorder="1" applyAlignment="1">
      <alignment horizontal="left" vertical="center" wrapText="1"/>
    </xf>
    <xf numFmtId="3" fontId="4" fillId="0" borderId="4" xfId="1" applyNumberFormat="1" applyFont="1" applyBorder="1" applyAlignment="1">
      <alignment horizontal="right" vertical="center" wrapText="1"/>
    </xf>
    <xf numFmtId="0" fontId="2" fillId="2" borderId="0" xfId="1" applyFont="1" applyFill="1" applyAlignment="1">
      <alignment horizontal="left" vertical="center"/>
    </xf>
    <xf numFmtId="49" fontId="2" fillId="0" borderId="0" xfId="1" applyNumberFormat="1" applyFont="1" applyBorder="1" applyAlignment="1">
      <alignment horizontal="left" vertical="center"/>
    </xf>
    <xf numFmtId="3" fontId="2" fillId="0" borderId="0" xfId="1" applyNumberFormat="1" applyFont="1" applyBorder="1" applyAlignment="1">
      <alignment horizontal="right" vertical="center"/>
    </xf>
    <xf numFmtId="3" fontId="2" fillId="0" borderId="0" xfId="1" applyNumberFormat="1" applyFont="1" applyBorder="1" applyAlignment="1">
      <alignment horizontal="left" vertical="center"/>
    </xf>
    <xf numFmtId="37" fontId="2" fillId="0" borderId="0" xfId="0" applyNumberFormat="1" applyFont="1" applyAlignment="1">
      <alignment horizontal="right" vertical="center"/>
    </xf>
    <xf numFmtId="49" fontId="6" fillId="0" borderId="0" xfId="1" applyNumberFormat="1" applyFont="1" applyAlignment="1">
      <alignment horizontal="left" vertical="center"/>
    </xf>
    <xf numFmtId="0" fontId="6" fillId="0" borderId="0" xfId="1" applyFont="1" applyAlignment="1">
      <alignment horizontal="right" vertical="center"/>
    </xf>
    <xf numFmtId="3" fontId="5" fillId="0" borderId="0" xfId="1" applyNumberFormat="1" applyFont="1" applyAlignment="1">
      <alignment horizontal="right" vertical="center"/>
    </xf>
    <xf numFmtId="3" fontId="6" fillId="0" borderId="0" xfId="1" applyNumberFormat="1" applyFont="1" applyAlignment="1">
      <alignment horizontal="right" vertical="center"/>
    </xf>
    <xf numFmtId="3" fontId="6" fillId="0" borderId="0" xfId="1" applyNumberFormat="1" applyFont="1" applyAlignment="1">
      <alignment horizontal="left" vertical="center"/>
    </xf>
    <xf numFmtId="0" fontId="2" fillId="0" borderId="0" xfId="3" applyFont="1" applyAlignment="1">
      <alignment horizontal="right" vertical="center"/>
    </xf>
  </cellXfs>
  <cellStyles count="4">
    <cellStyle name="Hyperlink" xfId="2" builtinId="8"/>
    <cellStyle name="Normal" xfId="0" builtinId="0"/>
    <cellStyle name="Normal 2" xfId="1"/>
    <cellStyle name="Normal_P262021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s\Binh%20-%20ACM%20CanadaMineralProduction\2019%2026202%20WebPub%20V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
      <sheetName val="Table02En"/>
      <sheetName val="Table02Fr"/>
      <sheetName val="ACM2018"/>
      <sheetName val="ACM Commodity"/>
      <sheetName val="XMLCode"/>
      <sheetName val="T02EnXML"/>
      <sheetName val="T02FrXML"/>
    </sheetNames>
    <sheetDataSet>
      <sheetData sheetId="0">
        <row r="2">
          <cell r="A2" t="str">
            <v xml:space="preserve">Mineral production in Canada, </v>
          </cell>
          <cell r="B2" t="str">
            <v xml:space="preserve">Production minérale au Canada en </v>
          </cell>
        </row>
        <row r="3">
          <cell r="A3" t="str">
            <v>Total</v>
          </cell>
          <cell r="B3" t="str">
            <v>Total</v>
          </cell>
        </row>
        <row r="4">
          <cell r="A4" t="str">
            <v xml:space="preserve">Grand total, </v>
          </cell>
          <cell r="B4" t="str">
            <v xml:space="preserve">Total général, </v>
          </cell>
        </row>
        <row r="5">
          <cell r="A5" t="str">
            <v>Commodity</v>
          </cell>
          <cell r="B5" t="str">
            <v>Produits</v>
          </cell>
        </row>
        <row r="6">
          <cell r="A6" t="str">
            <v>Historical data</v>
          </cell>
          <cell r="B6" t="str">
            <v>Données historiques</v>
          </cell>
        </row>
        <row r="7">
          <cell r="A7" t="str">
            <v>, by Province or Territory</v>
          </cell>
          <cell r="B7" t="str">
            <v>, par province ou territoire</v>
          </cell>
        </row>
        <row r="8">
          <cell r="A8" t="str">
            <v>Year</v>
          </cell>
          <cell r="B8" t="str">
            <v>Année</v>
          </cell>
        </row>
        <row r="9">
          <cell r="A9" t="str">
            <v>Source: Statistics Canada</v>
          </cell>
          <cell r="B9" t="str">
            <v>Source : Statistique Canada</v>
          </cell>
        </row>
        <row r="10">
          <cell r="A10" t="str">
            <v>Source: Natural Resources Canada</v>
          </cell>
          <cell r="B10" t="str">
            <v>Source : Ressources naturelles Canada</v>
          </cell>
        </row>
        <row r="11">
          <cell r="A11" t="str">
            <v>Source: Statistics Canada, Natural Resources Canada</v>
          </cell>
          <cell r="B11" t="str">
            <v>Source : Statistique Canada, Ressources naturelles Canada</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ad.nrcan-rncan.gc.ca/MIS/MIS-TopPage-en.aspx?FileT=Symbol&amp;Lang=en" TargetMode="External"/><Relationship Id="rId1" Type="http://schemas.openxmlformats.org/officeDocument/2006/relationships/hyperlink" Target="https://sead.nrcan-rncan.gc.ca/MIS/MIS-TopPage-en.aspx?FileT=Detail&amp;Lang=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92D050"/>
  </sheetPr>
  <dimension ref="A1:AO62"/>
  <sheetViews>
    <sheetView tabSelected="1" view="pageBreakPreview" topLeftCell="A19" zoomScaleNormal="70" zoomScaleSheetLayoutView="100" workbookViewId="0">
      <pane xSplit="13" topLeftCell="Y1" activePane="topRight" state="frozen"/>
      <selection activeCell="C4" sqref="C4"/>
      <selection pane="topRight" activeCell="N7" sqref="N7:AN37"/>
    </sheetView>
  </sheetViews>
  <sheetFormatPr defaultColWidth="12.42578125" defaultRowHeight="15" x14ac:dyDescent="0.25"/>
  <cols>
    <col min="1" max="1" width="4" style="1" hidden="1" customWidth="1"/>
    <col min="2" max="2" width="5.85546875" style="1" hidden="1" customWidth="1"/>
    <col min="3" max="3" width="27" style="1" customWidth="1"/>
    <col min="4" max="9" width="2" style="1" hidden="1" customWidth="1"/>
    <col min="10" max="10" width="1" style="1" hidden="1" customWidth="1"/>
    <col min="11" max="11" width="2" style="1" hidden="1" customWidth="1"/>
    <col min="12" max="12" width="1" style="1" hidden="1" customWidth="1"/>
    <col min="13" max="13" width="12" style="4" customWidth="1"/>
    <col min="14" max="14" width="14.140625" style="2" customWidth="1"/>
    <col min="15" max="15" width="1.28515625" style="2" customWidth="1"/>
    <col min="16" max="16" width="13.7109375" style="2" customWidth="1"/>
    <col min="17" max="17" width="1.28515625" style="2" customWidth="1"/>
    <col min="18" max="18" width="13.7109375" style="2" customWidth="1"/>
    <col min="19" max="19" width="1.28515625" style="2" customWidth="1"/>
    <col min="20" max="20" width="13.7109375" style="2" customWidth="1"/>
    <col min="21" max="21" width="1.28515625" style="2" customWidth="1"/>
    <col min="22" max="22" width="13.7109375" style="2" customWidth="1"/>
    <col min="23" max="23" width="1.28515625" style="2" customWidth="1"/>
    <col min="24" max="24" width="13.7109375" style="2" customWidth="1"/>
    <col min="25" max="25" width="1.28515625" style="2" customWidth="1"/>
    <col min="26" max="26" width="13.7109375" style="2" customWidth="1"/>
    <col min="27" max="27" width="1.28515625" style="2" customWidth="1"/>
    <col min="28" max="28" width="13.7109375" style="2" customWidth="1"/>
    <col min="29" max="29" width="1.28515625" style="2" customWidth="1"/>
    <col min="30" max="30" width="13.7109375" style="2" customWidth="1"/>
    <col min="31" max="31" width="1.28515625" style="2" customWidth="1"/>
    <col min="32" max="32" width="13.7109375" style="2" customWidth="1"/>
    <col min="33" max="33" width="1.28515625" style="2" customWidth="1"/>
    <col min="34" max="34" width="13.7109375" style="2" customWidth="1"/>
    <col min="35" max="35" width="1.28515625" style="2" customWidth="1"/>
    <col min="36" max="36" width="13.7109375" style="2" customWidth="1"/>
    <col min="37" max="37" width="1.28515625" style="2" customWidth="1"/>
    <col min="38" max="38" width="13.7109375" style="2" customWidth="1"/>
    <col min="39" max="39" width="1.28515625" style="2" customWidth="1"/>
    <col min="40" max="40" width="13.7109375" style="2" customWidth="1"/>
    <col min="41" max="41" width="1.28515625" style="1" customWidth="1"/>
    <col min="42" max="16384" width="12.42578125" style="3"/>
  </cols>
  <sheetData>
    <row r="1" spans="1:41" ht="18.75" customHeight="1" thickBot="1" x14ac:dyDescent="0.3">
      <c r="A1" s="9"/>
      <c r="B1" s="5"/>
      <c r="C1" s="39" t="s">
        <v>34</v>
      </c>
      <c r="M1" s="11"/>
      <c r="N1" s="40"/>
      <c r="O1" s="40"/>
      <c r="P1" s="40"/>
      <c r="Q1" s="40"/>
      <c r="R1" s="40"/>
      <c r="S1" s="40"/>
      <c r="T1" s="40"/>
      <c r="U1" s="40"/>
      <c r="V1" s="40"/>
      <c r="W1" s="40"/>
      <c r="X1" s="40"/>
      <c r="Y1" s="40"/>
      <c r="Z1" s="40"/>
      <c r="AA1" s="40"/>
      <c r="AB1" s="12"/>
      <c r="AC1" s="12"/>
      <c r="AD1" s="40"/>
      <c r="AE1" s="40"/>
      <c r="AF1" s="40"/>
      <c r="AG1" s="40"/>
      <c r="AH1" s="40"/>
      <c r="AI1" s="40"/>
      <c r="AJ1" s="40"/>
      <c r="AK1" s="40"/>
      <c r="AL1" s="40"/>
      <c r="AM1" s="40"/>
      <c r="AN1" s="12"/>
      <c r="AO1" s="13"/>
    </row>
    <row r="2" spans="1:41" ht="15" customHeight="1" x14ac:dyDescent="0.25">
      <c r="A2" s="9"/>
      <c r="B2" s="5"/>
      <c r="C2" s="29"/>
      <c r="D2" s="29"/>
      <c r="E2" s="29"/>
      <c r="F2" s="29"/>
      <c r="G2" s="29"/>
      <c r="H2" s="29"/>
      <c r="I2" s="29"/>
      <c r="J2" s="29"/>
      <c r="K2" s="29"/>
      <c r="L2" s="29"/>
      <c r="M2" s="30"/>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2"/>
    </row>
    <row r="3" spans="1:41" s="14" customFormat="1" ht="15" customHeight="1" thickBot="1" x14ac:dyDescent="0.3">
      <c r="A3" s="9"/>
      <c r="B3" s="5"/>
      <c r="C3" s="15" t="s">
        <v>35</v>
      </c>
      <c r="D3" s="15"/>
      <c r="E3" s="15"/>
      <c r="F3" s="15"/>
      <c r="G3" s="15"/>
      <c r="H3" s="15"/>
      <c r="I3" s="15"/>
      <c r="J3" s="15"/>
      <c r="K3" s="15"/>
      <c r="L3" s="15"/>
      <c r="M3" s="6"/>
      <c r="N3" s="7"/>
      <c r="O3" s="7"/>
      <c r="P3" s="7"/>
      <c r="Q3" s="7"/>
      <c r="R3" s="7"/>
      <c r="S3" s="7"/>
      <c r="T3" s="7"/>
      <c r="U3" s="7"/>
      <c r="V3" s="7"/>
      <c r="W3" s="7"/>
      <c r="X3" s="7"/>
      <c r="Y3" s="7"/>
      <c r="Z3" s="7"/>
      <c r="AA3" s="7"/>
      <c r="AB3" s="7"/>
      <c r="AC3" s="7"/>
      <c r="AD3" s="7"/>
      <c r="AE3" s="7"/>
      <c r="AF3" s="7"/>
      <c r="AG3" s="7"/>
      <c r="AH3" s="7"/>
      <c r="AI3" s="7"/>
      <c r="AJ3" s="7"/>
      <c r="AK3" s="7"/>
      <c r="AL3" s="7"/>
      <c r="AM3" s="7"/>
      <c r="AN3" s="7"/>
      <c r="AO3" s="8"/>
    </row>
    <row r="4" spans="1:41" s="14" customFormat="1" ht="30" customHeight="1" thickBot="1" x14ac:dyDescent="0.3">
      <c r="A4" s="9"/>
      <c r="B4" s="5"/>
      <c r="C4" s="42" t="s">
        <v>36</v>
      </c>
      <c r="D4" s="42"/>
      <c r="E4" s="42"/>
      <c r="F4" s="42"/>
      <c r="G4" s="42"/>
      <c r="H4" s="42"/>
      <c r="I4" s="42"/>
      <c r="J4" s="42"/>
      <c r="K4" s="43"/>
      <c r="L4" s="42"/>
      <c r="M4" s="44" t="s">
        <v>2</v>
      </c>
      <c r="N4" s="45" t="s">
        <v>3</v>
      </c>
      <c r="O4" s="45"/>
      <c r="P4" s="45" t="s">
        <v>4</v>
      </c>
      <c r="Q4" s="45"/>
      <c r="R4" s="45" t="s">
        <v>5</v>
      </c>
      <c r="S4" s="45"/>
      <c r="T4" s="45" t="s">
        <v>6</v>
      </c>
      <c r="U4" s="45"/>
      <c r="V4" s="45" t="s">
        <v>7</v>
      </c>
      <c r="W4" s="45"/>
      <c r="X4" s="45" t="s">
        <v>8</v>
      </c>
      <c r="Y4" s="45"/>
      <c r="Z4" s="45" t="s">
        <v>9</v>
      </c>
      <c r="AA4" s="45"/>
      <c r="AB4" s="45" t="s">
        <v>10</v>
      </c>
      <c r="AC4" s="45"/>
      <c r="AD4" s="45" t="s">
        <v>11</v>
      </c>
      <c r="AE4" s="45"/>
      <c r="AF4" s="45" t="s">
        <v>12</v>
      </c>
      <c r="AG4" s="45"/>
      <c r="AH4" s="45" t="s">
        <v>13</v>
      </c>
      <c r="AI4" s="45"/>
      <c r="AJ4" s="45" t="s">
        <v>14</v>
      </c>
      <c r="AK4" s="45"/>
      <c r="AL4" s="45" t="s">
        <v>15</v>
      </c>
      <c r="AM4" s="45"/>
      <c r="AN4" s="45" t="s">
        <v>16</v>
      </c>
      <c r="AO4" s="44"/>
    </row>
    <row r="5" spans="1:41" ht="15" hidden="1" customHeight="1" x14ac:dyDescent="0.25">
      <c r="A5" s="17"/>
      <c r="B5" s="5" t="s">
        <v>18</v>
      </c>
      <c r="C5" s="5"/>
      <c r="D5" s="5"/>
      <c r="E5" s="5"/>
      <c r="F5" s="5"/>
      <c r="G5" s="5"/>
      <c r="H5" s="5"/>
      <c r="I5" s="5"/>
      <c r="J5" s="5"/>
      <c r="K5" s="46"/>
      <c r="L5" s="5"/>
      <c r="M5" s="47"/>
      <c r="N5" s="38">
        <v>3</v>
      </c>
      <c r="O5" s="38"/>
      <c r="P5" s="48">
        <f>N5+2</f>
        <v>5</v>
      </c>
      <c r="Q5" s="48"/>
      <c r="R5" s="48">
        <f>P5+2</f>
        <v>7</v>
      </c>
      <c r="S5" s="48"/>
      <c r="T5" s="48">
        <f>R5+2</f>
        <v>9</v>
      </c>
      <c r="U5" s="48"/>
      <c r="V5" s="48">
        <f>T5+2</f>
        <v>11</v>
      </c>
      <c r="W5" s="48"/>
      <c r="X5" s="48">
        <f>V5+2</f>
        <v>13</v>
      </c>
      <c r="Y5" s="48"/>
      <c r="Z5" s="48">
        <f>X5+2</f>
        <v>15</v>
      </c>
      <c r="AA5" s="48"/>
      <c r="AB5" s="38">
        <f>Z5+2</f>
        <v>17</v>
      </c>
      <c r="AC5" s="38"/>
      <c r="AD5" s="48">
        <f>AB5+2</f>
        <v>19</v>
      </c>
      <c r="AE5" s="48"/>
      <c r="AF5" s="48">
        <f>AD5+2</f>
        <v>21</v>
      </c>
      <c r="AG5" s="48"/>
      <c r="AH5" s="48">
        <f>AF5+2</f>
        <v>23</v>
      </c>
      <c r="AI5" s="48"/>
      <c r="AJ5" s="48">
        <f>AH5+2</f>
        <v>25</v>
      </c>
      <c r="AK5" s="48"/>
      <c r="AL5" s="48">
        <f>AJ5+2</f>
        <v>27</v>
      </c>
      <c r="AM5" s="48"/>
      <c r="AN5" s="48">
        <f>AL5+2</f>
        <v>29</v>
      </c>
      <c r="AO5" s="49"/>
    </row>
    <row r="6" spans="1:41" ht="15" customHeight="1" x14ac:dyDescent="0.25">
      <c r="A6" s="20"/>
      <c r="B6" s="5"/>
      <c r="C6" s="10"/>
      <c r="D6" s="10"/>
      <c r="E6" s="10"/>
      <c r="F6" s="10"/>
      <c r="G6" s="10"/>
      <c r="H6" s="10"/>
      <c r="I6" s="10"/>
      <c r="J6" s="10"/>
      <c r="K6" s="22"/>
      <c r="L6" s="10"/>
      <c r="M6" s="11"/>
      <c r="N6" s="16"/>
      <c r="O6" s="16"/>
      <c r="P6" s="12"/>
      <c r="Q6" s="12"/>
      <c r="R6" s="12"/>
      <c r="S6" s="12"/>
      <c r="T6" s="12"/>
      <c r="U6" s="12"/>
      <c r="V6" s="12"/>
      <c r="W6" s="12"/>
      <c r="X6" s="12"/>
      <c r="Y6" s="12"/>
      <c r="Z6" s="12"/>
      <c r="AA6" s="12"/>
      <c r="AB6" s="12"/>
      <c r="AC6" s="12"/>
      <c r="AD6" s="12"/>
      <c r="AE6" s="12"/>
      <c r="AF6" s="12"/>
      <c r="AG6" s="12"/>
      <c r="AH6" s="12"/>
      <c r="AI6" s="12"/>
      <c r="AJ6" s="12"/>
      <c r="AK6" s="12"/>
      <c r="AL6" s="12"/>
      <c r="AM6" s="12"/>
      <c r="AN6" s="12"/>
      <c r="AO6" s="13"/>
    </row>
    <row r="7" spans="1:41" ht="15" customHeight="1" x14ac:dyDescent="0.25">
      <c r="A7" s="1" t="e">
        <f>#REF!+1</f>
        <v>#REF!</v>
      </c>
      <c r="B7" s="1">
        <v>2018</v>
      </c>
      <c r="C7" s="10" t="str">
        <f>$B$5 &amp; B7</f>
        <v>Grand total, 2018</v>
      </c>
      <c r="D7" s="10"/>
      <c r="E7" s="10"/>
      <c r="F7" s="10"/>
      <c r="G7" s="10"/>
      <c r="H7" s="10"/>
      <c r="I7" s="10"/>
      <c r="J7" s="10"/>
      <c r="K7" s="22">
        <f t="shared" ref="K7:K37" si="0">IF(AN7=0,0,1)</f>
        <v>1</v>
      </c>
      <c r="L7" s="10"/>
      <c r="M7" s="27" t="s">
        <v>17</v>
      </c>
      <c r="N7" s="25">
        <v>2884694.699</v>
      </c>
      <c r="O7" s="25"/>
      <c r="P7" s="25">
        <v>2766.4290000000001</v>
      </c>
      <c r="Q7" s="25"/>
      <c r="R7" s="25">
        <v>415532.924</v>
      </c>
      <c r="S7" s="25"/>
      <c r="T7" s="25">
        <v>398372.02</v>
      </c>
      <c r="U7" s="25"/>
      <c r="V7" s="25">
        <v>10423412.219000001</v>
      </c>
      <c r="W7" s="25"/>
      <c r="X7" s="25">
        <v>11018992.158</v>
      </c>
      <c r="Y7" s="25"/>
      <c r="Z7" s="25">
        <v>1588368.67</v>
      </c>
      <c r="AA7" s="25"/>
      <c r="AB7" s="25">
        <v>6841504.7350000003</v>
      </c>
      <c r="AC7" s="25"/>
      <c r="AD7" s="25">
        <v>2357332.89</v>
      </c>
      <c r="AE7" s="25"/>
      <c r="AF7" s="25">
        <v>9784042.6160000004</v>
      </c>
      <c r="AG7" s="25"/>
      <c r="AH7" s="25">
        <v>217802.74900000001</v>
      </c>
      <c r="AI7" s="25"/>
      <c r="AJ7" s="25">
        <v>2079842.574</v>
      </c>
      <c r="AK7" s="25"/>
      <c r="AL7" s="25">
        <v>1036595.316</v>
      </c>
      <c r="AM7" s="25"/>
      <c r="AN7" s="25">
        <v>49049260</v>
      </c>
      <c r="AO7" s="28"/>
    </row>
    <row r="8" spans="1:41" ht="15" customHeight="1" x14ac:dyDescent="0.25">
      <c r="A8" s="1" t="e">
        <f>A7+1</f>
        <v>#REF!</v>
      </c>
      <c r="B8" s="1">
        <f>B7-1</f>
        <v>2017</v>
      </c>
      <c r="C8" s="1" t="str">
        <f t="shared" ref="C8:C37" si="1">$B$5 &amp; B8</f>
        <v>Grand total, 2017</v>
      </c>
      <c r="K8" s="22">
        <f t="shared" si="0"/>
        <v>1</v>
      </c>
      <c r="L8" s="10"/>
      <c r="M8" s="23" t="s">
        <v>17</v>
      </c>
      <c r="N8" s="50">
        <v>3513400.1510000001</v>
      </c>
      <c r="O8" s="50"/>
      <c r="P8" s="50">
        <v>5403.2269999999999</v>
      </c>
      <c r="Q8" s="24"/>
      <c r="R8" s="24">
        <v>248252.91500000001</v>
      </c>
      <c r="S8" s="24"/>
      <c r="T8" s="24">
        <v>396895.66100000002</v>
      </c>
      <c r="U8" s="24"/>
      <c r="V8" s="24">
        <v>8922938.3149999995</v>
      </c>
      <c r="W8" s="24"/>
      <c r="X8" s="24">
        <v>10099386.220000001</v>
      </c>
      <c r="Y8" s="24"/>
      <c r="Z8" s="24">
        <v>1658566.899</v>
      </c>
      <c r="AA8" s="24"/>
      <c r="AB8" s="24">
        <v>5837673.8899999997</v>
      </c>
      <c r="AC8" s="24"/>
      <c r="AD8" s="24">
        <v>1929697.507</v>
      </c>
      <c r="AE8" s="24"/>
      <c r="AF8" s="24">
        <v>9177962.4140000008</v>
      </c>
      <c r="AG8" s="24"/>
      <c r="AH8" s="24">
        <v>318055.8</v>
      </c>
      <c r="AI8" s="24"/>
      <c r="AJ8" s="24">
        <v>2104581.676</v>
      </c>
      <c r="AK8" s="24"/>
      <c r="AL8" s="24">
        <v>1110365.601</v>
      </c>
      <c r="AM8" s="24"/>
      <c r="AN8" s="24">
        <v>45323180.277000003</v>
      </c>
      <c r="AO8" s="26"/>
    </row>
    <row r="9" spans="1:41" ht="15" customHeight="1" x14ac:dyDescent="0.25">
      <c r="A9" s="1" t="e">
        <f t="shared" ref="A9:A37" si="2">A8+1</f>
        <v>#REF!</v>
      </c>
      <c r="B9" s="1">
        <f t="shared" ref="B9:B37" si="3">B8-1</f>
        <v>2016</v>
      </c>
      <c r="C9" s="1" t="str">
        <f t="shared" si="1"/>
        <v>Grand total, 2016</v>
      </c>
      <c r="K9" s="22">
        <f t="shared" si="0"/>
        <v>1</v>
      </c>
      <c r="L9" s="10"/>
      <c r="M9" s="4" t="s">
        <v>17</v>
      </c>
      <c r="N9" s="50">
        <v>2697184.4720000001</v>
      </c>
      <c r="O9" s="50"/>
      <c r="P9" s="24">
        <v>5711.8739999999998</v>
      </c>
      <c r="Q9" s="24"/>
      <c r="R9" s="24">
        <v>240893.101</v>
      </c>
      <c r="S9" s="24"/>
      <c r="T9" s="24">
        <v>374841.46799999999</v>
      </c>
      <c r="U9" s="24"/>
      <c r="V9" s="24">
        <v>8113374.75</v>
      </c>
      <c r="W9" s="24"/>
      <c r="X9" s="24">
        <v>10692317.873</v>
      </c>
      <c r="Y9" s="24"/>
      <c r="Z9" s="24">
        <v>1417533.3319999999</v>
      </c>
      <c r="AA9" s="24"/>
      <c r="AB9" s="24">
        <v>5536565.7659999998</v>
      </c>
      <c r="AC9" s="24"/>
      <c r="AD9" s="24">
        <v>2654692.8790000002</v>
      </c>
      <c r="AE9" s="24"/>
      <c r="AF9" s="24">
        <v>6703843.5140000004</v>
      </c>
      <c r="AG9" s="24"/>
      <c r="AH9" s="24">
        <v>391123.69199999998</v>
      </c>
      <c r="AI9" s="24"/>
      <c r="AJ9" s="24">
        <v>1507441.335</v>
      </c>
      <c r="AK9" s="24"/>
      <c r="AL9" s="24">
        <v>700094.14599999995</v>
      </c>
      <c r="AM9" s="24"/>
      <c r="AN9" s="24">
        <v>41035618.203000002</v>
      </c>
      <c r="AO9" s="26"/>
    </row>
    <row r="10" spans="1:41" ht="15" customHeight="1" x14ac:dyDescent="0.25">
      <c r="A10" s="1" t="e">
        <f t="shared" si="2"/>
        <v>#REF!</v>
      </c>
      <c r="B10" s="1">
        <f t="shared" si="3"/>
        <v>2015</v>
      </c>
      <c r="C10" s="1" t="str">
        <f t="shared" si="1"/>
        <v>Grand total, 2015</v>
      </c>
      <c r="K10" s="22">
        <f t="shared" si="0"/>
        <v>1</v>
      </c>
      <c r="L10" s="10"/>
      <c r="M10" s="4" t="s">
        <v>17</v>
      </c>
      <c r="N10" s="50">
        <v>2783181.3560000001</v>
      </c>
      <c r="O10" s="50"/>
      <c r="P10" s="24">
        <v>4637.6229999999996</v>
      </c>
      <c r="Q10" s="24"/>
      <c r="R10" s="24">
        <v>230707.459</v>
      </c>
      <c r="S10" s="24"/>
      <c r="T10" s="24">
        <v>444468.44</v>
      </c>
      <c r="U10" s="24"/>
      <c r="V10" s="24">
        <v>7555965.5889999997</v>
      </c>
      <c r="W10" s="24"/>
      <c r="X10" s="24">
        <v>10979013.527000001</v>
      </c>
      <c r="Y10" s="24"/>
      <c r="Z10" s="24">
        <v>1347484.017</v>
      </c>
      <c r="AA10" s="24"/>
      <c r="AB10" s="24">
        <v>8071878.4170000004</v>
      </c>
      <c r="AC10" s="24"/>
      <c r="AD10" s="24">
        <v>2464546.8339999998</v>
      </c>
      <c r="AE10" s="24"/>
      <c r="AF10" s="24">
        <v>6185840.1409999998</v>
      </c>
      <c r="AG10" s="24"/>
      <c r="AH10" s="24">
        <v>246225.26</v>
      </c>
      <c r="AI10" s="24"/>
      <c r="AJ10" s="24">
        <v>1816905.06</v>
      </c>
      <c r="AK10" s="24"/>
      <c r="AL10" s="24">
        <v>712477.76599999995</v>
      </c>
      <c r="AM10" s="24"/>
      <c r="AN10" s="24">
        <v>42843331.486000001</v>
      </c>
      <c r="AO10" s="26"/>
    </row>
    <row r="11" spans="1:41" ht="15" customHeight="1" x14ac:dyDescent="0.25">
      <c r="A11" s="1" t="e">
        <f t="shared" si="2"/>
        <v>#REF!</v>
      </c>
      <c r="B11" s="1">
        <f t="shared" si="3"/>
        <v>2014</v>
      </c>
      <c r="C11" s="1" t="str">
        <f t="shared" si="1"/>
        <v>Grand total, 2014</v>
      </c>
      <c r="K11" s="22">
        <f t="shared" si="0"/>
        <v>1</v>
      </c>
      <c r="L11" s="10"/>
      <c r="M11" s="4" t="s">
        <v>17</v>
      </c>
      <c r="N11" s="50">
        <v>3210269.91</v>
      </c>
      <c r="O11" s="50"/>
      <c r="P11" s="24">
        <v>4186.7139999999999</v>
      </c>
      <c r="Q11" s="24"/>
      <c r="R11" s="24">
        <v>197636.72200000001</v>
      </c>
      <c r="S11" s="24"/>
      <c r="T11" s="24">
        <v>439073.67300000001</v>
      </c>
      <c r="U11" s="24"/>
      <c r="V11" s="24">
        <v>8489710.3379999995</v>
      </c>
      <c r="W11" s="24"/>
      <c r="X11" s="24">
        <v>10994881.642000001</v>
      </c>
      <c r="Y11" s="24"/>
      <c r="Z11" s="24">
        <v>1428366.419</v>
      </c>
      <c r="AA11" s="24"/>
      <c r="AB11" s="24">
        <v>6779350.04</v>
      </c>
      <c r="AC11" s="24"/>
      <c r="AD11" s="24">
        <v>2614750.8130000001</v>
      </c>
      <c r="AE11" s="24"/>
      <c r="AF11" s="24">
        <v>6815371.1840000004</v>
      </c>
      <c r="AG11" s="24"/>
      <c r="AH11" s="24">
        <v>408001</v>
      </c>
      <c r="AI11" s="24"/>
      <c r="AJ11" s="24">
        <v>1882372.682</v>
      </c>
      <c r="AK11" s="24"/>
      <c r="AL11" s="24">
        <v>636423.66599999997</v>
      </c>
      <c r="AM11" s="24"/>
      <c r="AN11" s="24">
        <v>43900394.803000003</v>
      </c>
      <c r="AO11" s="26"/>
    </row>
    <row r="12" spans="1:41" ht="15" customHeight="1" x14ac:dyDescent="0.25">
      <c r="A12" s="1" t="e">
        <f t="shared" si="2"/>
        <v>#REF!</v>
      </c>
      <c r="B12" s="1">
        <f t="shared" si="3"/>
        <v>2013</v>
      </c>
      <c r="C12" s="1" t="str">
        <f t="shared" si="1"/>
        <v>Grand total, 2013</v>
      </c>
      <c r="K12" s="22">
        <f t="shared" si="0"/>
        <v>1</v>
      </c>
      <c r="L12" s="10"/>
      <c r="M12" s="4" t="s">
        <v>17</v>
      </c>
      <c r="N12" s="50">
        <v>4078546.8969999999</v>
      </c>
      <c r="O12" s="50"/>
      <c r="P12" s="24">
        <v>3626.741</v>
      </c>
      <c r="Q12" s="24"/>
      <c r="R12" s="24">
        <v>220782.84299999999</v>
      </c>
      <c r="S12" s="24"/>
      <c r="T12" s="24">
        <v>597580.11100000003</v>
      </c>
      <c r="U12" s="24"/>
      <c r="V12" s="24">
        <v>8061573.943</v>
      </c>
      <c r="W12" s="24"/>
      <c r="X12" s="24">
        <v>10205283.915999999</v>
      </c>
      <c r="Y12" s="24"/>
      <c r="Z12" s="24">
        <v>1306192.433</v>
      </c>
      <c r="AA12" s="24"/>
      <c r="AB12" s="24">
        <v>6858338.6619999995</v>
      </c>
      <c r="AC12" s="24"/>
      <c r="AD12" s="24">
        <v>2662413.7570000002</v>
      </c>
      <c r="AE12" s="24"/>
      <c r="AF12" s="24">
        <v>7111670.3430000003</v>
      </c>
      <c r="AG12" s="24"/>
      <c r="AH12" s="24">
        <v>466904.83100000001</v>
      </c>
      <c r="AI12" s="24"/>
      <c r="AJ12" s="24">
        <v>1658958.3219999999</v>
      </c>
      <c r="AK12" s="24"/>
      <c r="AL12" s="24">
        <v>629040.85800000001</v>
      </c>
      <c r="AM12" s="24"/>
      <c r="AN12" s="24">
        <v>43860913.656999998</v>
      </c>
      <c r="AO12" s="26"/>
    </row>
    <row r="13" spans="1:41" ht="15" customHeight="1" x14ac:dyDescent="0.25">
      <c r="A13" s="1" t="e">
        <f t="shared" si="2"/>
        <v>#REF!</v>
      </c>
      <c r="B13" s="1">
        <f t="shared" si="3"/>
        <v>2012</v>
      </c>
      <c r="C13" s="1" t="str">
        <f t="shared" si="1"/>
        <v>Grand total, 2012</v>
      </c>
      <c r="K13" s="22">
        <f t="shared" si="0"/>
        <v>1</v>
      </c>
      <c r="L13" s="10"/>
      <c r="M13" s="4" t="s">
        <v>17</v>
      </c>
      <c r="N13" s="50">
        <v>4296715.1950000003</v>
      </c>
      <c r="O13" s="50"/>
      <c r="P13" s="24">
        <v>4192.0770000000002</v>
      </c>
      <c r="Q13" s="24"/>
      <c r="R13" s="24">
        <v>238068.04399999999</v>
      </c>
      <c r="S13" s="24"/>
      <c r="T13" s="24">
        <v>1155839.4720000001</v>
      </c>
      <c r="U13" s="24"/>
      <c r="V13" s="24">
        <v>8023918.8269999996</v>
      </c>
      <c r="W13" s="24"/>
      <c r="X13" s="24">
        <v>9538629.5889999997</v>
      </c>
      <c r="Y13" s="24"/>
      <c r="Z13" s="24">
        <v>1491576.55</v>
      </c>
      <c r="AA13" s="24"/>
      <c r="AB13" s="24">
        <v>7789630.7860000003</v>
      </c>
      <c r="AC13" s="24"/>
      <c r="AD13" s="24">
        <v>2720418.2379999999</v>
      </c>
      <c r="AE13" s="24"/>
      <c r="AF13" s="24">
        <v>7826270.1540000001</v>
      </c>
      <c r="AG13" s="24"/>
      <c r="AH13" s="24">
        <v>485575.783</v>
      </c>
      <c r="AI13" s="24"/>
      <c r="AJ13" s="24">
        <v>1725391.9669999999</v>
      </c>
      <c r="AK13" s="24"/>
      <c r="AL13" s="24">
        <v>614440.61800000002</v>
      </c>
      <c r="AM13" s="24"/>
      <c r="AN13" s="24">
        <v>45910667.299000002</v>
      </c>
      <c r="AO13" s="26"/>
    </row>
    <row r="14" spans="1:41" ht="15" customHeight="1" x14ac:dyDescent="0.25">
      <c r="A14" s="1" t="e">
        <f t="shared" si="2"/>
        <v>#REF!</v>
      </c>
      <c r="B14" s="1">
        <f t="shared" si="3"/>
        <v>2011</v>
      </c>
      <c r="C14" s="1" t="str">
        <f t="shared" si="1"/>
        <v>Grand total, 2011</v>
      </c>
      <c r="K14" s="22">
        <f t="shared" si="0"/>
        <v>1</v>
      </c>
      <c r="L14" s="10"/>
      <c r="M14" s="4" t="s">
        <v>17</v>
      </c>
      <c r="N14" s="50">
        <v>4634162.2939999998</v>
      </c>
      <c r="O14" s="50"/>
      <c r="P14" s="24">
        <v>2746.6509999999998</v>
      </c>
      <c r="Q14" s="24"/>
      <c r="R14" s="24">
        <v>238346.549</v>
      </c>
      <c r="S14" s="24"/>
      <c r="T14" s="24">
        <v>1334923.6669999999</v>
      </c>
      <c r="U14" s="24"/>
      <c r="V14" s="24">
        <v>8465485.648</v>
      </c>
      <c r="W14" s="24"/>
      <c r="X14" s="24">
        <v>10685247.189999999</v>
      </c>
      <c r="Y14" s="24"/>
      <c r="Z14" s="24">
        <v>1793888.1310000001</v>
      </c>
      <c r="AA14" s="24"/>
      <c r="AB14" s="24">
        <v>9100784.0629999992</v>
      </c>
      <c r="AC14" s="24"/>
      <c r="AD14" s="24">
        <v>2696458.7760000001</v>
      </c>
      <c r="AE14" s="24"/>
      <c r="AF14" s="24">
        <v>8981532.2850000001</v>
      </c>
      <c r="AG14" s="24"/>
      <c r="AH14" s="24">
        <v>367419.15399999998</v>
      </c>
      <c r="AI14" s="24"/>
      <c r="AJ14" s="24">
        <v>2138340.2259999998</v>
      </c>
      <c r="AK14" s="24"/>
      <c r="AL14" s="24">
        <v>427321.72100000002</v>
      </c>
      <c r="AM14" s="24"/>
      <c r="AN14" s="24">
        <v>50866656.353</v>
      </c>
      <c r="AO14" s="26"/>
    </row>
    <row r="15" spans="1:41" ht="15" customHeight="1" x14ac:dyDescent="0.25">
      <c r="A15" s="1" t="e">
        <f t="shared" si="2"/>
        <v>#REF!</v>
      </c>
      <c r="B15" s="1">
        <f t="shared" si="3"/>
        <v>2010</v>
      </c>
      <c r="C15" s="1" t="str">
        <f t="shared" si="1"/>
        <v>Grand total, 2010</v>
      </c>
      <c r="K15" s="22">
        <f t="shared" si="0"/>
        <v>1</v>
      </c>
      <c r="L15" s="10"/>
      <c r="M15" s="4" t="s">
        <v>17</v>
      </c>
      <c r="N15" s="50">
        <v>4583117.3020000001</v>
      </c>
      <c r="O15" s="50"/>
      <c r="P15" s="24">
        <v>2933.1170000000002</v>
      </c>
      <c r="Q15" s="24"/>
      <c r="R15" s="24">
        <v>240508.90700000001</v>
      </c>
      <c r="S15" s="24"/>
      <c r="T15" s="24">
        <v>1210536.2339999999</v>
      </c>
      <c r="U15" s="24"/>
      <c r="V15" s="24">
        <v>7140136.6950000003</v>
      </c>
      <c r="W15" s="24"/>
      <c r="X15" s="24">
        <v>8128100.8250000002</v>
      </c>
      <c r="Y15" s="24"/>
      <c r="Z15" s="24">
        <v>1694796.888</v>
      </c>
      <c r="AA15" s="24"/>
      <c r="AB15" s="24">
        <v>6488023.7879999997</v>
      </c>
      <c r="AC15" s="24"/>
      <c r="AD15" s="24">
        <v>2305157.9920000001</v>
      </c>
      <c r="AE15" s="24"/>
      <c r="AF15" s="24">
        <v>7165904.8550000004</v>
      </c>
      <c r="AG15" s="24"/>
      <c r="AH15" s="24">
        <v>298848.342</v>
      </c>
      <c r="AI15" s="24"/>
      <c r="AJ15" s="24">
        <v>2044797.1950000001</v>
      </c>
      <c r="AK15" s="24"/>
      <c r="AL15" s="24">
        <v>317139.78499999997</v>
      </c>
      <c r="AM15" s="24"/>
      <c r="AN15" s="24">
        <v>41620001.927000001</v>
      </c>
      <c r="AO15" s="26"/>
    </row>
    <row r="16" spans="1:41" ht="15" customHeight="1" x14ac:dyDescent="0.25">
      <c r="A16" s="1" t="e">
        <f t="shared" si="2"/>
        <v>#REF!</v>
      </c>
      <c r="B16" s="1">
        <f t="shared" si="3"/>
        <v>2009</v>
      </c>
      <c r="C16" s="1" t="str">
        <f t="shared" si="1"/>
        <v>Grand total, 2009</v>
      </c>
      <c r="K16" s="22">
        <f t="shared" si="0"/>
        <v>1</v>
      </c>
      <c r="L16" s="10"/>
      <c r="M16" s="4" t="s">
        <v>17</v>
      </c>
      <c r="N16" s="50">
        <v>2409489.5440000002</v>
      </c>
      <c r="O16" s="50"/>
      <c r="P16" s="24">
        <v>3564.605</v>
      </c>
      <c r="Q16" s="24"/>
      <c r="R16" s="24">
        <v>271341.22200000001</v>
      </c>
      <c r="S16" s="24"/>
      <c r="T16" s="24">
        <v>1100415.344</v>
      </c>
      <c r="U16" s="24"/>
      <c r="V16" s="24">
        <v>5628494.8810000001</v>
      </c>
      <c r="W16" s="24"/>
      <c r="X16" s="24">
        <v>6324647.7640000004</v>
      </c>
      <c r="Y16" s="24"/>
      <c r="Z16" s="24">
        <v>1341397.0449999999</v>
      </c>
      <c r="AA16" s="24"/>
      <c r="AB16" s="24">
        <v>5059127.6950000003</v>
      </c>
      <c r="AC16" s="24"/>
      <c r="AD16" s="24">
        <v>1925999.7150000001</v>
      </c>
      <c r="AE16" s="24"/>
      <c r="AF16" s="24">
        <v>5622035.96</v>
      </c>
      <c r="AG16" s="24"/>
      <c r="AH16" s="24">
        <v>240256.842</v>
      </c>
      <c r="AI16" s="24"/>
      <c r="AJ16" s="24">
        <v>1506568.9509999999</v>
      </c>
      <c r="AK16" s="24"/>
      <c r="AL16" s="24" t="s">
        <v>0</v>
      </c>
      <c r="AM16" s="24"/>
      <c r="AN16" s="24">
        <v>31433339.567000002</v>
      </c>
      <c r="AO16" s="26"/>
    </row>
    <row r="17" spans="1:41" ht="15" customHeight="1" x14ac:dyDescent="0.25">
      <c r="A17" s="1" t="e">
        <f t="shared" si="2"/>
        <v>#REF!</v>
      </c>
      <c r="B17" s="1">
        <f t="shared" si="3"/>
        <v>2008</v>
      </c>
      <c r="C17" s="1" t="str">
        <f t="shared" si="1"/>
        <v>Grand total, 2008</v>
      </c>
      <c r="K17" s="22">
        <f t="shared" si="0"/>
        <v>1</v>
      </c>
      <c r="L17" s="10"/>
      <c r="M17" s="4" t="s">
        <v>17</v>
      </c>
      <c r="N17" s="50">
        <v>5315760.3250000002</v>
      </c>
      <c r="O17" s="50"/>
      <c r="P17" s="24">
        <v>3229.616</v>
      </c>
      <c r="Q17" s="24"/>
      <c r="R17" s="24">
        <v>357313.913</v>
      </c>
      <c r="S17" s="24"/>
      <c r="T17" s="24">
        <v>1536973.118</v>
      </c>
      <c r="U17" s="24"/>
      <c r="V17" s="24">
        <v>6191978.4390000002</v>
      </c>
      <c r="W17" s="24"/>
      <c r="X17" s="24">
        <v>9561159.2599999998</v>
      </c>
      <c r="Y17" s="24"/>
      <c r="Z17" s="24">
        <v>1686975.2549999999</v>
      </c>
      <c r="AA17" s="24"/>
      <c r="AB17" s="24">
        <v>8603947.7880000006</v>
      </c>
      <c r="AC17" s="24"/>
      <c r="AD17" s="24">
        <v>3952089.395</v>
      </c>
      <c r="AE17" s="24"/>
      <c r="AF17" s="24">
        <v>7402675.2879999997</v>
      </c>
      <c r="AG17" s="24"/>
      <c r="AH17" s="24">
        <v>207644.277</v>
      </c>
      <c r="AI17" s="24"/>
      <c r="AJ17" s="24">
        <v>2123469.3859999999</v>
      </c>
      <c r="AK17" s="24"/>
      <c r="AL17" s="24">
        <v>12654.32</v>
      </c>
      <c r="AM17" s="24"/>
      <c r="AN17" s="24">
        <v>46955870.380000003</v>
      </c>
      <c r="AO17" s="26"/>
    </row>
    <row r="18" spans="1:41" ht="15" customHeight="1" x14ac:dyDescent="0.25">
      <c r="A18" s="1" t="e">
        <f t="shared" si="2"/>
        <v>#REF!</v>
      </c>
      <c r="B18" s="1">
        <f t="shared" si="3"/>
        <v>2007</v>
      </c>
      <c r="C18" s="1" t="str">
        <f t="shared" si="1"/>
        <v>Grand total, 2007</v>
      </c>
      <c r="K18" s="22">
        <f t="shared" si="0"/>
        <v>1</v>
      </c>
      <c r="L18" s="10"/>
      <c r="M18" s="4" t="s">
        <v>17</v>
      </c>
      <c r="N18" s="50">
        <v>4949381.2189999996</v>
      </c>
      <c r="O18" s="50"/>
      <c r="P18" s="24">
        <v>4114.9449999999997</v>
      </c>
      <c r="Q18" s="24"/>
      <c r="R18" s="24">
        <v>327705.44099999999</v>
      </c>
      <c r="S18" s="24"/>
      <c r="T18" s="24">
        <v>1540180.0530000001</v>
      </c>
      <c r="U18" s="24"/>
      <c r="V18" s="24">
        <v>5540091.3200000003</v>
      </c>
      <c r="W18" s="24"/>
      <c r="X18" s="24">
        <v>10855585.913000001</v>
      </c>
      <c r="Y18" s="24"/>
      <c r="Z18" s="24">
        <v>2479552.716</v>
      </c>
      <c r="AA18" s="24"/>
      <c r="AB18" s="24">
        <v>5511104.9529999997</v>
      </c>
      <c r="AC18" s="24"/>
      <c r="AD18" s="24">
        <v>1812042.8489999999</v>
      </c>
      <c r="AE18" s="24"/>
      <c r="AF18" s="24">
        <v>5611422.8310000002</v>
      </c>
      <c r="AG18" s="24"/>
      <c r="AH18" s="24">
        <v>73963.146999999997</v>
      </c>
      <c r="AI18" s="24"/>
      <c r="AJ18" s="24">
        <v>1830901.9129999999</v>
      </c>
      <c r="AK18" s="24"/>
      <c r="AL18" s="24">
        <v>34821.036</v>
      </c>
      <c r="AM18" s="24"/>
      <c r="AN18" s="24">
        <v>40570868.336000003</v>
      </c>
      <c r="AO18" s="26"/>
    </row>
    <row r="19" spans="1:41" ht="15" customHeight="1" x14ac:dyDescent="0.25">
      <c r="A19" s="1" t="e">
        <f t="shared" si="2"/>
        <v>#REF!</v>
      </c>
      <c r="B19" s="1">
        <f t="shared" si="3"/>
        <v>2006</v>
      </c>
      <c r="C19" s="1" t="str">
        <f t="shared" si="1"/>
        <v>Grand total, 2006</v>
      </c>
      <c r="K19" s="22">
        <f t="shared" si="0"/>
        <v>1</v>
      </c>
      <c r="L19" s="10"/>
      <c r="M19" s="4" t="s">
        <v>17</v>
      </c>
      <c r="N19" s="50">
        <v>3029846.7250000001</v>
      </c>
      <c r="O19" s="50"/>
      <c r="P19" s="24">
        <v>5039.6270000000004</v>
      </c>
      <c r="Q19" s="24"/>
      <c r="R19" s="24">
        <v>322850.37</v>
      </c>
      <c r="S19" s="24"/>
      <c r="T19" s="24">
        <v>1538565.142</v>
      </c>
      <c r="U19" s="24"/>
      <c r="V19" s="24">
        <v>4559855.5279999999</v>
      </c>
      <c r="W19" s="24"/>
      <c r="X19" s="24">
        <v>9524217.9590000007</v>
      </c>
      <c r="Y19" s="24"/>
      <c r="Z19" s="24">
        <v>2089005.706</v>
      </c>
      <c r="AA19" s="24"/>
      <c r="AB19" s="24">
        <v>3876777.335</v>
      </c>
      <c r="AC19" s="24"/>
      <c r="AD19" s="24">
        <v>1580257.7790000001</v>
      </c>
      <c r="AE19" s="24"/>
      <c r="AF19" s="24">
        <v>5990584.3930000002</v>
      </c>
      <c r="AG19" s="24"/>
      <c r="AH19" s="24">
        <v>46339.351000000002</v>
      </c>
      <c r="AI19" s="24"/>
      <c r="AJ19" s="24">
        <v>1638172.37</v>
      </c>
      <c r="AK19" s="24"/>
      <c r="AL19" s="24">
        <v>31594.58</v>
      </c>
      <c r="AM19" s="24"/>
      <c r="AN19" s="24">
        <v>34233106.862999998</v>
      </c>
      <c r="AO19" s="26"/>
    </row>
    <row r="20" spans="1:41" ht="15" customHeight="1" x14ac:dyDescent="0.25">
      <c r="A20" s="1" t="e">
        <f t="shared" si="2"/>
        <v>#REF!</v>
      </c>
      <c r="B20" s="1">
        <f t="shared" si="3"/>
        <v>2005</v>
      </c>
      <c r="C20" s="1" t="str">
        <f t="shared" si="1"/>
        <v>Grand total, 2005</v>
      </c>
      <c r="K20" s="22">
        <f t="shared" si="0"/>
        <v>1</v>
      </c>
      <c r="L20" s="10"/>
      <c r="M20" s="4" t="s">
        <v>17</v>
      </c>
      <c r="N20" s="50">
        <v>1744548.6329999999</v>
      </c>
      <c r="O20" s="50"/>
      <c r="P20" s="24">
        <v>4149.3450000000003</v>
      </c>
      <c r="Q20" s="24"/>
      <c r="R20" s="24">
        <v>304518.80300000001</v>
      </c>
      <c r="S20" s="24"/>
      <c r="T20" s="24">
        <v>906568.49</v>
      </c>
      <c r="U20" s="24"/>
      <c r="V20" s="24">
        <v>3914212.3289999999</v>
      </c>
      <c r="W20" s="24"/>
      <c r="X20" s="24">
        <v>7438260.6289999997</v>
      </c>
      <c r="Y20" s="24"/>
      <c r="Z20" s="24">
        <v>1249290.577</v>
      </c>
      <c r="AA20" s="24"/>
      <c r="AB20" s="24">
        <v>3793525.8190000001</v>
      </c>
      <c r="AC20" s="24"/>
      <c r="AD20" s="24">
        <v>1463551.7649999999</v>
      </c>
      <c r="AE20" s="24"/>
      <c r="AF20" s="24">
        <v>5384164.8569999998</v>
      </c>
      <c r="AG20" s="24"/>
      <c r="AH20" s="24">
        <v>38953.654999999999</v>
      </c>
      <c r="AI20" s="24"/>
      <c r="AJ20" s="24">
        <v>1790370.8160000001</v>
      </c>
      <c r="AK20" s="24"/>
      <c r="AL20" s="24">
        <v>3773.1570000000002</v>
      </c>
      <c r="AM20" s="24"/>
      <c r="AN20" s="24">
        <v>28035888.874000002</v>
      </c>
      <c r="AO20" s="26"/>
    </row>
    <row r="21" spans="1:41" ht="15" customHeight="1" x14ac:dyDescent="0.25">
      <c r="A21" s="1" t="e">
        <f t="shared" si="2"/>
        <v>#REF!</v>
      </c>
      <c r="B21" s="1">
        <f t="shared" si="3"/>
        <v>2004</v>
      </c>
      <c r="C21" s="1" t="str">
        <f t="shared" si="1"/>
        <v>Grand total, 2004</v>
      </c>
      <c r="K21" s="22">
        <f t="shared" si="0"/>
        <v>1</v>
      </c>
      <c r="L21" s="10"/>
      <c r="M21" s="4" t="s">
        <v>17</v>
      </c>
      <c r="N21" s="50">
        <v>770444.50100000005</v>
      </c>
      <c r="O21" s="50"/>
      <c r="P21" s="24">
        <v>3135.9549999999999</v>
      </c>
      <c r="Q21" s="24"/>
      <c r="R21" s="24">
        <v>285635.82799999998</v>
      </c>
      <c r="S21" s="24"/>
      <c r="T21" s="24">
        <v>778578.43299999996</v>
      </c>
      <c r="U21" s="24"/>
      <c r="V21" s="24">
        <v>4012242.4109999998</v>
      </c>
      <c r="W21" s="24"/>
      <c r="X21" s="24">
        <v>7122629.2039999999</v>
      </c>
      <c r="Y21" s="24"/>
      <c r="Z21" s="24">
        <v>1210336.7549999999</v>
      </c>
      <c r="AA21" s="24"/>
      <c r="AB21" s="24">
        <v>3037916.713</v>
      </c>
      <c r="AC21" s="24"/>
      <c r="AD21" s="24">
        <v>1210800.4350000001</v>
      </c>
      <c r="AE21" s="24"/>
      <c r="AF21" s="24">
        <v>3739965.8709999998</v>
      </c>
      <c r="AG21" s="24"/>
      <c r="AH21" s="24">
        <v>61970.311000000002</v>
      </c>
      <c r="AI21" s="24"/>
      <c r="AJ21" s="24">
        <v>2112471.3280000002</v>
      </c>
      <c r="AK21" s="24"/>
      <c r="AL21" s="24">
        <v>35457.896999999997</v>
      </c>
      <c r="AM21" s="24"/>
      <c r="AN21" s="24">
        <v>24381585.642000001</v>
      </c>
      <c r="AO21" s="26"/>
    </row>
    <row r="22" spans="1:41" ht="15" customHeight="1" x14ac:dyDescent="0.25">
      <c r="A22" s="1" t="e">
        <f t="shared" si="2"/>
        <v>#REF!</v>
      </c>
      <c r="B22" s="1">
        <f t="shared" si="3"/>
        <v>2003</v>
      </c>
      <c r="C22" s="1" t="str">
        <f t="shared" si="1"/>
        <v>Grand total, 2003</v>
      </c>
      <c r="K22" s="22">
        <f t="shared" si="0"/>
        <v>1</v>
      </c>
      <c r="L22" s="10"/>
      <c r="M22" s="4" t="s">
        <v>17</v>
      </c>
      <c r="N22" s="50">
        <v>845161.27899999998</v>
      </c>
      <c r="O22" s="50"/>
      <c r="P22" s="24">
        <v>3973.6559999999999</v>
      </c>
      <c r="Q22" s="24"/>
      <c r="R22" s="24">
        <v>263194.03499999997</v>
      </c>
      <c r="S22" s="24"/>
      <c r="T22" s="24">
        <v>702495.64899999998</v>
      </c>
      <c r="U22" s="24"/>
      <c r="V22" s="24">
        <v>3563171.125</v>
      </c>
      <c r="W22" s="24"/>
      <c r="X22" s="24">
        <v>5690432.5159999998</v>
      </c>
      <c r="Y22" s="24"/>
      <c r="Z22" s="24">
        <v>892234.01</v>
      </c>
      <c r="AA22" s="24"/>
      <c r="AB22" s="24">
        <v>2276572.594</v>
      </c>
      <c r="AC22" s="24"/>
      <c r="AD22" s="24">
        <v>1218097.5220000001</v>
      </c>
      <c r="AE22" s="24"/>
      <c r="AF22" s="24">
        <v>2887310.7340000002</v>
      </c>
      <c r="AG22" s="24"/>
      <c r="AH22" s="24">
        <v>33588.682000000001</v>
      </c>
      <c r="AI22" s="24"/>
      <c r="AJ22" s="24">
        <v>1666721.514</v>
      </c>
      <c r="AK22" s="24"/>
      <c r="AL22" s="24">
        <v>34648.631000000001</v>
      </c>
      <c r="AM22" s="24"/>
      <c r="AN22" s="24">
        <v>20077601.947999999</v>
      </c>
      <c r="AO22" s="26"/>
    </row>
    <row r="23" spans="1:41" ht="15" customHeight="1" x14ac:dyDescent="0.25">
      <c r="A23" s="1" t="e">
        <f t="shared" si="2"/>
        <v>#REF!</v>
      </c>
      <c r="B23" s="1">
        <f t="shared" si="3"/>
        <v>2002</v>
      </c>
      <c r="C23" s="1" t="str">
        <f t="shared" si="1"/>
        <v>Grand total, 2002</v>
      </c>
      <c r="K23" s="22">
        <f t="shared" si="0"/>
        <v>1</v>
      </c>
      <c r="L23" s="10"/>
      <c r="M23" s="4" t="s">
        <v>17</v>
      </c>
      <c r="N23" s="50">
        <v>872805.73400000005</v>
      </c>
      <c r="O23" s="50"/>
      <c r="P23" s="24">
        <v>5285.1139999999996</v>
      </c>
      <c r="Q23" s="24"/>
      <c r="R23" s="24" t="s">
        <v>1</v>
      </c>
      <c r="S23" s="24"/>
      <c r="T23" s="24">
        <v>653479.21400000004</v>
      </c>
      <c r="U23" s="24"/>
      <c r="V23" s="24">
        <v>3742025.1379999998</v>
      </c>
      <c r="W23" s="24"/>
      <c r="X23" s="24">
        <v>5937320.574</v>
      </c>
      <c r="Y23" s="24"/>
      <c r="Z23" s="24">
        <v>850458.69900000002</v>
      </c>
      <c r="AA23" s="24"/>
      <c r="AB23" s="24" t="s">
        <v>1</v>
      </c>
      <c r="AC23" s="24"/>
      <c r="AD23" s="24">
        <v>1094404.5970000001</v>
      </c>
      <c r="AE23" s="24"/>
      <c r="AF23" s="24">
        <v>2863558.29</v>
      </c>
      <c r="AG23" s="24"/>
      <c r="AH23" s="24">
        <v>43109.394999999997</v>
      </c>
      <c r="AI23" s="24"/>
      <c r="AJ23" s="24">
        <v>874173.80500000005</v>
      </c>
      <c r="AK23" s="24"/>
      <c r="AL23" s="24">
        <v>271629.12400000001</v>
      </c>
      <c r="AM23" s="24"/>
      <c r="AN23" s="24">
        <v>19959835.760000002</v>
      </c>
      <c r="AO23" s="26"/>
    </row>
    <row r="24" spans="1:41" ht="15" customHeight="1" x14ac:dyDescent="0.25">
      <c r="A24" s="1" t="e">
        <f t="shared" si="2"/>
        <v>#REF!</v>
      </c>
      <c r="B24" s="1">
        <f t="shared" si="3"/>
        <v>2001</v>
      </c>
      <c r="C24" s="1" t="str">
        <f t="shared" si="1"/>
        <v>Grand total, 2001</v>
      </c>
      <c r="K24" s="22">
        <f t="shared" si="0"/>
        <v>1</v>
      </c>
      <c r="L24" s="10"/>
      <c r="M24" s="4" t="s">
        <v>17</v>
      </c>
      <c r="N24" s="50">
        <v>2901399.2050000001</v>
      </c>
      <c r="O24" s="50"/>
      <c r="P24" s="24">
        <v>3983.0680000000002</v>
      </c>
      <c r="Q24" s="24"/>
      <c r="R24" s="24" t="s">
        <v>1</v>
      </c>
      <c r="S24" s="24"/>
      <c r="T24" s="24">
        <v>807202.56799999997</v>
      </c>
      <c r="U24" s="24"/>
      <c r="V24" s="24">
        <v>3603927.469</v>
      </c>
      <c r="W24" s="24"/>
      <c r="X24" s="24">
        <v>5772583.017</v>
      </c>
      <c r="Y24" s="24"/>
      <c r="Z24" s="24">
        <v>1023259.3590000001</v>
      </c>
      <c r="AA24" s="24"/>
      <c r="AB24" s="24" t="s">
        <v>1</v>
      </c>
      <c r="AC24" s="24"/>
      <c r="AD24" s="24">
        <v>49375263.391000003</v>
      </c>
      <c r="AE24" s="24"/>
      <c r="AF24" s="24">
        <v>8623308.1730000004</v>
      </c>
      <c r="AG24" s="24"/>
      <c r="AH24" s="24">
        <v>139218.37599999999</v>
      </c>
      <c r="AI24" s="24"/>
      <c r="AJ24" s="24">
        <v>1323426.798</v>
      </c>
      <c r="AK24" s="24"/>
      <c r="AL24" s="24">
        <v>320909.88799999998</v>
      </c>
      <c r="AM24" s="24"/>
      <c r="AN24" s="24">
        <v>83038640.494000003</v>
      </c>
      <c r="AO24" s="26"/>
    </row>
    <row r="25" spans="1:41" ht="15" customHeight="1" x14ac:dyDescent="0.25">
      <c r="A25" s="1" t="e">
        <f t="shared" si="2"/>
        <v>#REF!</v>
      </c>
      <c r="B25" s="1">
        <f t="shared" si="3"/>
        <v>2000</v>
      </c>
      <c r="C25" s="1" t="str">
        <f t="shared" si="1"/>
        <v>Grand total, 2000</v>
      </c>
      <c r="K25" s="22">
        <f t="shared" si="0"/>
        <v>1</v>
      </c>
      <c r="L25" s="10"/>
      <c r="M25" s="4" t="s">
        <v>17</v>
      </c>
      <c r="N25" s="50">
        <v>3170446.7</v>
      </c>
      <c r="O25" s="50"/>
      <c r="P25" s="24">
        <v>5482.2030000000004</v>
      </c>
      <c r="Q25" s="24"/>
      <c r="R25" s="24">
        <v>1193011.372</v>
      </c>
      <c r="S25" s="24"/>
      <c r="T25" s="24">
        <v>772546.47400000005</v>
      </c>
      <c r="U25" s="24"/>
      <c r="V25" s="24">
        <v>3653206.1120000002</v>
      </c>
      <c r="W25" s="24"/>
      <c r="X25" s="24">
        <v>5867446.2130000005</v>
      </c>
      <c r="Y25" s="24"/>
      <c r="Z25" s="24">
        <v>1234065.2930000001</v>
      </c>
      <c r="AA25" s="24"/>
      <c r="AB25" s="24">
        <v>8414541.0659999996</v>
      </c>
      <c r="AC25" s="24"/>
      <c r="AD25" s="24">
        <v>49967120.203000002</v>
      </c>
      <c r="AE25" s="24"/>
      <c r="AF25" s="24">
        <v>7901035.4419999998</v>
      </c>
      <c r="AG25" s="24"/>
      <c r="AH25" s="24">
        <v>118049.571</v>
      </c>
      <c r="AI25" s="24"/>
      <c r="AJ25" s="24">
        <v>1165353.8119999999</v>
      </c>
      <c r="AK25" s="24"/>
      <c r="AL25" s="24">
        <v>384596.61900000001</v>
      </c>
      <c r="AM25" s="24"/>
      <c r="AN25" s="24">
        <v>83846901.078999996</v>
      </c>
      <c r="AO25" s="26"/>
    </row>
    <row r="26" spans="1:41" ht="15" customHeight="1" x14ac:dyDescent="0.25">
      <c r="A26" s="1" t="e">
        <f t="shared" si="2"/>
        <v>#REF!</v>
      </c>
      <c r="B26" s="1">
        <f t="shared" si="3"/>
        <v>1999</v>
      </c>
      <c r="C26" s="1" t="str">
        <f t="shared" si="1"/>
        <v>Grand total, 1999</v>
      </c>
      <c r="K26" s="22">
        <f t="shared" si="0"/>
        <v>1</v>
      </c>
      <c r="L26" s="10"/>
      <c r="M26" s="4" t="s">
        <v>17</v>
      </c>
      <c r="N26" s="50">
        <v>1817791.852</v>
      </c>
      <c r="O26" s="50"/>
      <c r="P26" s="24">
        <v>7118.54</v>
      </c>
      <c r="Q26" s="24"/>
      <c r="R26" s="24">
        <v>380818.58399999997</v>
      </c>
      <c r="S26" s="24"/>
      <c r="T26" s="24">
        <v>850796.95499999996</v>
      </c>
      <c r="U26" s="24"/>
      <c r="V26" s="24">
        <v>3657469.3650000002</v>
      </c>
      <c r="W26" s="24"/>
      <c r="X26" s="24">
        <v>5221728.7450000001</v>
      </c>
      <c r="Y26" s="24"/>
      <c r="Z26" s="24">
        <v>907132.03300000005</v>
      </c>
      <c r="AA26" s="24"/>
      <c r="AB26" s="24">
        <v>5996813.8279999997</v>
      </c>
      <c r="AC26" s="24"/>
      <c r="AD26" s="24">
        <v>29229537.471999999</v>
      </c>
      <c r="AE26" s="24"/>
      <c r="AF26" s="24">
        <v>4535902.5889999997</v>
      </c>
      <c r="AG26" s="24"/>
      <c r="AH26" s="24">
        <v>89443.373000000007</v>
      </c>
      <c r="AI26" s="24"/>
      <c r="AJ26" s="24">
        <v>892890.75399999996</v>
      </c>
      <c r="AK26" s="24"/>
      <c r="AL26" s="24">
        <v>349046.47899999999</v>
      </c>
      <c r="AM26" s="24"/>
      <c r="AN26" s="24">
        <v>53936490.568999998</v>
      </c>
      <c r="AO26" s="26"/>
    </row>
    <row r="27" spans="1:41" ht="15" customHeight="1" x14ac:dyDescent="0.25">
      <c r="A27" s="1" t="e">
        <f t="shared" si="2"/>
        <v>#REF!</v>
      </c>
      <c r="B27" s="1">
        <f t="shared" si="3"/>
        <v>1998</v>
      </c>
      <c r="C27" s="1" t="str">
        <f t="shared" si="1"/>
        <v>Grand total, 1998</v>
      </c>
      <c r="K27" s="22">
        <f t="shared" si="0"/>
        <v>1</v>
      </c>
      <c r="L27" s="10"/>
      <c r="M27" s="4" t="s">
        <v>17</v>
      </c>
      <c r="N27" s="50">
        <v>1539495.8840000001</v>
      </c>
      <c r="O27" s="50"/>
      <c r="P27" s="24">
        <v>6499.4970000000003</v>
      </c>
      <c r="Q27" s="24"/>
      <c r="R27" s="24">
        <v>453026.83799999999</v>
      </c>
      <c r="S27" s="24"/>
      <c r="T27" s="24">
        <v>862992.35400000005</v>
      </c>
      <c r="U27" s="24"/>
      <c r="V27" s="24">
        <v>3559965.0440000002</v>
      </c>
      <c r="W27" s="24"/>
      <c r="X27" s="24">
        <v>5044271.0269999998</v>
      </c>
      <c r="Y27" s="24"/>
      <c r="Z27" s="24">
        <v>967070.02599999995</v>
      </c>
      <c r="AA27" s="24"/>
      <c r="AB27" s="24">
        <v>4796247.3490000004</v>
      </c>
      <c r="AC27" s="24"/>
      <c r="AD27" s="24">
        <v>21886354.603</v>
      </c>
      <c r="AE27" s="24"/>
      <c r="AF27" s="24">
        <v>4466237.2309999997</v>
      </c>
      <c r="AG27" s="24"/>
      <c r="AH27" s="24">
        <v>150335.826</v>
      </c>
      <c r="AI27" s="24"/>
      <c r="AJ27" s="24">
        <v>585233.05299999996</v>
      </c>
      <c r="AK27" s="24"/>
      <c r="AL27" s="24" t="s">
        <v>0</v>
      </c>
      <c r="AM27" s="24"/>
      <c r="AN27" s="24">
        <v>44317728.732000001</v>
      </c>
      <c r="AO27" s="26"/>
    </row>
    <row r="28" spans="1:41" ht="15" customHeight="1" x14ac:dyDescent="0.25">
      <c r="A28" s="1" t="e">
        <f t="shared" si="2"/>
        <v>#REF!</v>
      </c>
      <c r="B28" s="1">
        <f t="shared" si="3"/>
        <v>1997</v>
      </c>
      <c r="C28" s="1" t="str">
        <f t="shared" si="1"/>
        <v>Grand total, 1997</v>
      </c>
      <c r="K28" s="22">
        <f t="shared" si="0"/>
        <v>1</v>
      </c>
      <c r="L28" s="10"/>
      <c r="M28" s="4" t="s">
        <v>17</v>
      </c>
      <c r="N28" s="50">
        <v>1038172.539</v>
      </c>
      <c r="O28" s="50"/>
      <c r="P28" s="24">
        <v>3410.0590000000002</v>
      </c>
      <c r="Q28" s="24"/>
      <c r="R28" s="24">
        <v>480717.11700000003</v>
      </c>
      <c r="S28" s="24"/>
      <c r="T28" s="24">
        <v>953071.13600000006</v>
      </c>
      <c r="U28" s="24"/>
      <c r="V28" s="24">
        <v>3437046.4249999998</v>
      </c>
      <c r="W28" s="24"/>
      <c r="X28" s="24">
        <v>5614962.6919999998</v>
      </c>
      <c r="Y28" s="24"/>
      <c r="Z28" s="24">
        <v>1125710.145</v>
      </c>
      <c r="AA28" s="24"/>
      <c r="AB28" s="24">
        <v>5508422.0209999997</v>
      </c>
      <c r="AC28" s="24"/>
      <c r="AD28" s="24">
        <v>26671285.864999998</v>
      </c>
      <c r="AE28" s="24"/>
      <c r="AF28" s="24">
        <v>4681321.909</v>
      </c>
      <c r="AG28" s="24"/>
      <c r="AH28" s="24">
        <v>225392.34599999999</v>
      </c>
      <c r="AI28" s="24"/>
      <c r="AJ28" s="24">
        <v>798793.39899999998</v>
      </c>
      <c r="AK28" s="24"/>
      <c r="AL28" s="24" t="s">
        <v>0</v>
      </c>
      <c r="AM28" s="24"/>
      <c r="AN28" s="24">
        <v>50538305.652000003</v>
      </c>
      <c r="AO28" s="26"/>
    </row>
    <row r="29" spans="1:41" ht="15" customHeight="1" x14ac:dyDescent="0.25">
      <c r="A29" s="1" t="e">
        <f t="shared" si="2"/>
        <v>#REF!</v>
      </c>
      <c r="B29" s="1">
        <f t="shared" si="3"/>
        <v>1996</v>
      </c>
      <c r="C29" s="1" t="str">
        <f t="shared" si="1"/>
        <v>Grand total, 1996</v>
      </c>
      <c r="K29" s="22">
        <f t="shared" si="0"/>
        <v>1</v>
      </c>
      <c r="L29" s="10"/>
      <c r="M29" s="4" t="s">
        <v>17</v>
      </c>
      <c r="N29" s="50">
        <v>905901.20900000003</v>
      </c>
      <c r="O29" s="50"/>
      <c r="P29" s="24">
        <v>3603.9920000000002</v>
      </c>
      <c r="Q29" s="24"/>
      <c r="R29" s="24">
        <v>592652.94400000002</v>
      </c>
      <c r="S29" s="24"/>
      <c r="T29" s="24">
        <v>954682.60900000005</v>
      </c>
      <c r="U29" s="24"/>
      <c r="V29" s="24">
        <v>3414784.3670000001</v>
      </c>
      <c r="W29" s="24"/>
      <c r="X29" s="24">
        <v>5718296.3839999996</v>
      </c>
      <c r="Y29" s="24"/>
      <c r="Z29" s="24">
        <v>1001945.586</v>
      </c>
      <c r="AA29" s="24"/>
      <c r="AB29" s="24">
        <v>5330853.5920000002</v>
      </c>
      <c r="AC29" s="24"/>
      <c r="AD29" s="24">
        <v>26218030.609999999</v>
      </c>
      <c r="AE29" s="24"/>
      <c r="AF29" s="24">
        <v>4339930.2580000004</v>
      </c>
      <c r="AG29" s="24"/>
      <c r="AH29" s="24">
        <v>425626.73300000001</v>
      </c>
      <c r="AI29" s="24"/>
      <c r="AJ29" s="24">
        <v>780584.81</v>
      </c>
      <c r="AK29" s="24"/>
      <c r="AL29" s="24" t="s">
        <v>0</v>
      </c>
      <c r="AM29" s="24"/>
      <c r="AN29" s="24">
        <v>49686893.093999997</v>
      </c>
      <c r="AO29" s="26"/>
    </row>
    <row r="30" spans="1:41" ht="15" customHeight="1" x14ac:dyDescent="0.25">
      <c r="A30" s="1" t="e">
        <f t="shared" si="2"/>
        <v>#REF!</v>
      </c>
      <c r="B30" s="1">
        <f t="shared" si="3"/>
        <v>1995</v>
      </c>
      <c r="C30" s="1" t="str">
        <f t="shared" si="1"/>
        <v>Grand total, 1995</v>
      </c>
      <c r="K30" s="22">
        <f t="shared" si="0"/>
        <v>1</v>
      </c>
      <c r="L30" s="10"/>
      <c r="M30" s="4" t="s">
        <v>17</v>
      </c>
      <c r="N30" s="50">
        <v>878298.66899999999</v>
      </c>
      <c r="O30" s="50"/>
      <c r="P30" s="24">
        <v>3887.0720000000001</v>
      </c>
      <c r="Q30" s="24"/>
      <c r="R30" s="24">
        <v>559761.08299999998</v>
      </c>
      <c r="S30" s="24"/>
      <c r="T30" s="24">
        <v>1020673.943</v>
      </c>
      <c r="U30" s="24"/>
      <c r="V30" s="24">
        <v>3338006.0090000001</v>
      </c>
      <c r="W30" s="24"/>
      <c r="X30" s="24">
        <v>5825126.0369999995</v>
      </c>
      <c r="Y30" s="24"/>
      <c r="Z30" s="24">
        <v>1022003.147</v>
      </c>
      <c r="AA30" s="24"/>
      <c r="AB30" s="24">
        <v>4580391.7470000004</v>
      </c>
      <c r="AC30" s="24"/>
      <c r="AD30" s="24">
        <v>20675731.710999999</v>
      </c>
      <c r="AE30" s="24"/>
      <c r="AF30" s="24">
        <v>4501289.1210000003</v>
      </c>
      <c r="AG30" s="24"/>
      <c r="AH30" s="24">
        <v>196008.84</v>
      </c>
      <c r="AI30" s="24"/>
      <c r="AJ30" s="24">
        <v>766293.06</v>
      </c>
      <c r="AK30" s="24"/>
      <c r="AL30" s="24" t="s">
        <v>0</v>
      </c>
      <c r="AM30" s="24"/>
      <c r="AN30" s="24">
        <v>43367470.439000003</v>
      </c>
      <c r="AO30" s="26"/>
    </row>
    <row r="31" spans="1:41" ht="15" customHeight="1" x14ac:dyDescent="0.25">
      <c r="A31" s="1" t="e">
        <f t="shared" si="2"/>
        <v>#REF!</v>
      </c>
      <c r="B31" s="1">
        <f t="shared" si="3"/>
        <v>1994</v>
      </c>
      <c r="C31" s="1" t="str">
        <f t="shared" si="1"/>
        <v>Grand total, 1994</v>
      </c>
      <c r="K31" s="22">
        <f t="shared" si="0"/>
        <v>1</v>
      </c>
      <c r="L31" s="10"/>
      <c r="M31" s="4" t="s">
        <v>17</v>
      </c>
      <c r="N31" s="50">
        <v>837448.56099999999</v>
      </c>
      <c r="O31" s="50"/>
      <c r="P31" s="24">
        <v>2706.08</v>
      </c>
      <c r="Q31" s="24"/>
      <c r="R31" s="24">
        <v>608269.43799999997</v>
      </c>
      <c r="S31" s="24"/>
      <c r="T31" s="24">
        <v>862044.37199999997</v>
      </c>
      <c r="U31" s="24"/>
      <c r="V31" s="24">
        <v>2956264.7390000001</v>
      </c>
      <c r="W31" s="24"/>
      <c r="X31" s="24">
        <v>4921351.5039999997</v>
      </c>
      <c r="Y31" s="24"/>
      <c r="Z31" s="24">
        <v>820444.82400000002</v>
      </c>
      <c r="AA31" s="24"/>
      <c r="AB31" s="24">
        <v>4225199.28</v>
      </c>
      <c r="AC31" s="24"/>
      <c r="AD31" s="24">
        <v>21118986.815000001</v>
      </c>
      <c r="AE31" s="24"/>
      <c r="AF31" s="24">
        <v>4066161.2030000002</v>
      </c>
      <c r="AG31" s="24"/>
      <c r="AH31" s="24">
        <v>85763.986999999994</v>
      </c>
      <c r="AI31" s="24"/>
      <c r="AJ31" s="24">
        <v>680269.598</v>
      </c>
      <c r="AK31" s="24"/>
      <c r="AL31" s="24" t="s">
        <v>0</v>
      </c>
      <c r="AM31" s="24"/>
      <c r="AN31" s="24">
        <v>41184910.401000001</v>
      </c>
      <c r="AO31" s="26"/>
    </row>
    <row r="32" spans="1:41" ht="15" customHeight="1" x14ac:dyDescent="0.25">
      <c r="A32" s="1" t="e">
        <f t="shared" si="2"/>
        <v>#REF!</v>
      </c>
      <c r="B32" s="1">
        <f t="shared" si="3"/>
        <v>1993</v>
      </c>
      <c r="C32" s="1" t="str">
        <f t="shared" si="1"/>
        <v>Grand total, 1993</v>
      </c>
      <c r="K32" s="22">
        <f t="shared" si="0"/>
        <v>1</v>
      </c>
      <c r="L32" s="10"/>
      <c r="M32" s="4" t="s">
        <v>17</v>
      </c>
      <c r="N32" s="50">
        <v>699382.79500000004</v>
      </c>
      <c r="O32" s="50"/>
      <c r="P32" s="24">
        <v>4269.5209999999997</v>
      </c>
      <c r="Q32" s="24"/>
      <c r="R32" s="24">
        <v>554419.81299999997</v>
      </c>
      <c r="S32" s="24"/>
      <c r="T32" s="24">
        <v>771849.34900000005</v>
      </c>
      <c r="U32" s="24"/>
      <c r="V32" s="24">
        <v>2691814.5460000001</v>
      </c>
      <c r="W32" s="24"/>
      <c r="X32" s="24">
        <v>4533769.0839999998</v>
      </c>
      <c r="Y32" s="24"/>
      <c r="Z32" s="24">
        <v>862131.1</v>
      </c>
      <c r="AA32" s="24"/>
      <c r="AB32" s="24">
        <v>3238261.69</v>
      </c>
      <c r="AC32" s="24"/>
      <c r="AD32" s="24">
        <v>18925422.592999998</v>
      </c>
      <c r="AE32" s="24"/>
      <c r="AF32" s="24">
        <v>3538275.034</v>
      </c>
      <c r="AG32" s="24"/>
      <c r="AH32" s="24">
        <v>140513.26300000001</v>
      </c>
      <c r="AI32" s="24"/>
      <c r="AJ32" s="24">
        <v>584866.26500000001</v>
      </c>
      <c r="AK32" s="24"/>
      <c r="AL32" s="24" t="s">
        <v>0</v>
      </c>
      <c r="AM32" s="24"/>
      <c r="AN32" s="24">
        <v>36544975.053999998</v>
      </c>
      <c r="AO32" s="26"/>
    </row>
    <row r="33" spans="1:41" ht="15" customHeight="1" x14ac:dyDescent="0.25">
      <c r="A33" s="1" t="e">
        <f t="shared" si="2"/>
        <v>#REF!</v>
      </c>
      <c r="B33" s="1">
        <f t="shared" si="3"/>
        <v>1992</v>
      </c>
      <c r="C33" s="1" t="str">
        <f t="shared" si="1"/>
        <v>Grand total, 1992</v>
      </c>
      <c r="K33" s="22">
        <f t="shared" si="0"/>
        <v>1</v>
      </c>
      <c r="L33" s="10"/>
      <c r="M33" s="4" t="s">
        <v>17</v>
      </c>
      <c r="N33" s="50">
        <v>705672.88600000006</v>
      </c>
      <c r="O33" s="50"/>
      <c r="P33" s="24">
        <v>1698.662</v>
      </c>
      <c r="Q33" s="24"/>
      <c r="R33" s="24">
        <v>523032.96799999999</v>
      </c>
      <c r="S33" s="24"/>
      <c r="T33" s="24">
        <v>910138.424</v>
      </c>
      <c r="U33" s="24"/>
      <c r="V33" s="24">
        <v>2694407.21</v>
      </c>
      <c r="W33" s="24"/>
      <c r="X33" s="24">
        <v>4776316.8600000003</v>
      </c>
      <c r="Y33" s="24"/>
      <c r="Z33" s="24">
        <v>1081881.7609999999</v>
      </c>
      <c r="AA33" s="24"/>
      <c r="AB33" s="24">
        <v>3157750.6549999998</v>
      </c>
      <c r="AC33" s="24"/>
      <c r="AD33" s="24">
        <v>17055713.952</v>
      </c>
      <c r="AE33" s="24"/>
      <c r="AF33" s="24">
        <v>3500078.8569999998</v>
      </c>
      <c r="AG33" s="24"/>
      <c r="AH33" s="24">
        <v>496229.53</v>
      </c>
      <c r="AI33" s="24"/>
      <c r="AJ33" s="24">
        <v>681143.95</v>
      </c>
      <c r="AK33" s="24"/>
      <c r="AL33" s="24" t="s">
        <v>0</v>
      </c>
      <c r="AM33" s="24"/>
      <c r="AN33" s="24">
        <v>35584065.715000004</v>
      </c>
      <c r="AO33" s="26"/>
    </row>
    <row r="34" spans="1:41" ht="15" customHeight="1" x14ac:dyDescent="0.25">
      <c r="A34" s="1" t="e">
        <f t="shared" si="2"/>
        <v>#REF!</v>
      </c>
      <c r="B34" s="1">
        <f t="shared" si="3"/>
        <v>1991</v>
      </c>
      <c r="C34" s="1" t="str">
        <f t="shared" si="1"/>
        <v>Grand total, 1991</v>
      </c>
      <c r="K34" s="22">
        <f t="shared" si="0"/>
        <v>1</v>
      </c>
      <c r="L34" s="10"/>
      <c r="M34" s="4" t="s">
        <v>17</v>
      </c>
      <c r="N34" s="50">
        <v>772183.527</v>
      </c>
      <c r="O34" s="50"/>
      <c r="P34" s="24">
        <v>3261.0720000000001</v>
      </c>
      <c r="Q34" s="24"/>
      <c r="R34" s="24">
        <v>459534.92599999998</v>
      </c>
      <c r="S34" s="24"/>
      <c r="T34" s="24">
        <v>671397.20799999998</v>
      </c>
      <c r="U34" s="24"/>
      <c r="V34" s="24">
        <v>2930010.818</v>
      </c>
      <c r="W34" s="24"/>
      <c r="X34" s="24">
        <v>5101464.4189999998</v>
      </c>
      <c r="Y34" s="24"/>
      <c r="Z34" s="24">
        <v>1124748.3089999999</v>
      </c>
      <c r="AA34" s="24"/>
      <c r="AB34" s="24">
        <v>2862986.1669999999</v>
      </c>
      <c r="AC34" s="24"/>
      <c r="AD34" s="24">
        <v>16372931.046</v>
      </c>
      <c r="AE34" s="24"/>
      <c r="AF34" s="24">
        <v>3839912.88</v>
      </c>
      <c r="AG34" s="24"/>
      <c r="AH34" s="24">
        <v>348650.59</v>
      </c>
      <c r="AI34" s="24"/>
      <c r="AJ34" s="24">
        <v>703177.60699999996</v>
      </c>
      <c r="AK34" s="24"/>
      <c r="AL34" s="24" t="s">
        <v>0</v>
      </c>
      <c r="AM34" s="24"/>
      <c r="AN34" s="24">
        <v>35190258.568000004</v>
      </c>
      <c r="AO34" s="26"/>
    </row>
    <row r="35" spans="1:41" ht="15" customHeight="1" x14ac:dyDescent="0.25">
      <c r="A35" s="1" t="e">
        <f t="shared" si="2"/>
        <v>#REF!</v>
      </c>
      <c r="B35" s="1">
        <f t="shared" si="3"/>
        <v>1990</v>
      </c>
      <c r="C35" s="1" t="str">
        <f t="shared" si="1"/>
        <v>Grand total, 1990</v>
      </c>
      <c r="K35" s="22">
        <f t="shared" si="0"/>
        <v>1</v>
      </c>
      <c r="L35" s="10"/>
      <c r="M35" s="4" t="s">
        <v>17</v>
      </c>
      <c r="N35" s="50">
        <v>865986.75600000005</v>
      </c>
      <c r="O35" s="50"/>
      <c r="P35" s="24">
        <v>3270.576</v>
      </c>
      <c r="Q35" s="24"/>
      <c r="R35" s="24">
        <v>459488.21100000001</v>
      </c>
      <c r="S35" s="24"/>
      <c r="T35" s="24">
        <v>877926.04299999995</v>
      </c>
      <c r="U35" s="24"/>
      <c r="V35" s="24">
        <v>3037007.0520000001</v>
      </c>
      <c r="W35" s="24"/>
      <c r="X35" s="24">
        <v>6445825.1840000004</v>
      </c>
      <c r="Y35" s="24"/>
      <c r="Z35" s="24">
        <v>1311465.608</v>
      </c>
      <c r="AA35" s="24"/>
      <c r="AB35" s="24">
        <v>3182500.6460000002</v>
      </c>
      <c r="AC35" s="24"/>
      <c r="AD35" s="24">
        <v>19110856.285999998</v>
      </c>
      <c r="AE35" s="24"/>
      <c r="AF35" s="24">
        <v>3954392.7519999999</v>
      </c>
      <c r="AG35" s="24"/>
      <c r="AH35" s="24">
        <v>541814.31700000004</v>
      </c>
      <c r="AI35" s="24"/>
      <c r="AJ35" s="24">
        <v>987900.36100000003</v>
      </c>
      <c r="AK35" s="24"/>
      <c r="AL35" s="24" t="s">
        <v>0</v>
      </c>
      <c r="AM35" s="24"/>
      <c r="AN35" s="24">
        <v>40778433.792000003</v>
      </c>
      <c r="AO35" s="26"/>
    </row>
    <row r="36" spans="1:41" ht="15" customHeight="1" x14ac:dyDescent="0.25">
      <c r="A36" s="1" t="e">
        <f t="shared" si="2"/>
        <v>#REF!</v>
      </c>
      <c r="B36" s="1">
        <f t="shared" si="3"/>
        <v>1989</v>
      </c>
      <c r="C36" s="1" t="str">
        <f t="shared" si="1"/>
        <v>Grand total, 1989</v>
      </c>
      <c r="K36" s="22">
        <f t="shared" si="0"/>
        <v>1</v>
      </c>
      <c r="L36" s="10"/>
      <c r="M36" s="4" t="s">
        <v>17</v>
      </c>
      <c r="N36" s="50">
        <v>897338.321</v>
      </c>
      <c r="O36" s="50"/>
      <c r="P36" s="24">
        <v>2213.971</v>
      </c>
      <c r="Q36" s="24"/>
      <c r="R36" s="24">
        <v>441501.87800000003</v>
      </c>
      <c r="S36" s="24"/>
      <c r="T36" s="24">
        <v>859374.65399999998</v>
      </c>
      <c r="U36" s="24"/>
      <c r="V36" s="24">
        <v>2877630.13</v>
      </c>
      <c r="W36" s="24"/>
      <c r="X36" s="24">
        <v>7307701.7340000002</v>
      </c>
      <c r="Y36" s="24"/>
      <c r="Z36" s="24">
        <v>1668354.358</v>
      </c>
      <c r="AA36" s="24"/>
      <c r="AB36" s="24">
        <v>3016946.6779999998</v>
      </c>
      <c r="AC36" s="24"/>
      <c r="AD36" s="24">
        <v>16455830.046</v>
      </c>
      <c r="AE36" s="24"/>
      <c r="AF36" s="24">
        <v>4123280.64</v>
      </c>
      <c r="AG36" s="24"/>
      <c r="AH36" s="24">
        <v>533909.91299999994</v>
      </c>
      <c r="AI36" s="24"/>
      <c r="AJ36" s="24">
        <v>1149285.5209999999</v>
      </c>
      <c r="AK36" s="24"/>
      <c r="AL36" s="24" t="s">
        <v>0</v>
      </c>
      <c r="AM36" s="24"/>
      <c r="AN36" s="24">
        <v>39333367.843999997</v>
      </c>
      <c r="AO36" s="26"/>
    </row>
    <row r="37" spans="1:41" ht="15" customHeight="1" x14ac:dyDescent="0.25">
      <c r="A37" s="1" t="e">
        <f t="shared" si="2"/>
        <v>#REF!</v>
      </c>
      <c r="B37" s="1">
        <f t="shared" si="3"/>
        <v>1988</v>
      </c>
      <c r="C37" s="1" t="str">
        <f t="shared" si="1"/>
        <v>Grand total, 1988</v>
      </c>
      <c r="K37" s="22">
        <f t="shared" si="0"/>
        <v>1</v>
      </c>
      <c r="L37" s="10"/>
      <c r="M37" s="4" t="s">
        <v>17</v>
      </c>
      <c r="N37" s="50">
        <v>864765.85800000001</v>
      </c>
      <c r="O37" s="50"/>
      <c r="P37" s="24">
        <v>2233.1239999999998</v>
      </c>
      <c r="Q37" s="24"/>
      <c r="R37" s="24">
        <v>445957.29800000001</v>
      </c>
      <c r="S37" s="24"/>
      <c r="T37" s="24">
        <v>910763.88</v>
      </c>
      <c r="U37" s="24"/>
      <c r="V37" s="24">
        <v>2712011.0589999999</v>
      </c>
      <c r="W37" s="24"/>
      <c r="X37" s="24">
        <v>6895272.398</v>
      </c>
      <c r="Y37" s="24"/>
      <c r="Z37" s="24">
        <v>1626594.392</v>
      </c>
      <c r="AA37" s="24"/>
      <c r="AB37" s="24">
        <v>3042776.4810000001</v>
      </c>
      <c r="AC37" s="24"/>
      <c r="AD37" s="24">
        <v>15062055.845000001</v>
      </c>
      <c r="AE37" s="24"/>
      <c r="AF37" s="24">
        <v>3943090.4040000001</v>
      </c>
      <c r="AG37" s="24"/>
      <c r="AH37" s="24">
        <v>492199.22600000002</v>
      </c>
      <c r="AI37" s="24"/>
      <c r="AJ37" s="24">
        <v>957005.35800000001</v>
      </c>
      <c r="AK37" s="24"/>
      <c r="AL37" s="24" t="s">
        <v>0</v>
      </c>
      <c r="AM37" s="24"/>
      <c r="AN37" s="24">
        <v>36954725.322999999</v>
      </c>
      <c r="AO37" s="26"/>
    </row>
    <row r="38" spans="1:41" ht="15" customHeight="1" thickBot="1" x14ac:dyDescent="0.3">
      <c r="A38" s="20"/>
      <c r="B38" s="20"/>
      <c r="C38" s="21"/>
      <c r="D38" s="21"/>
      <c r="E38" s="21"/>
      <c r="F38" s="21"/>
      <c r="G38" s="21"/>
      <c r="H38" s="21"/>
      <c r="I38" s="21"/>
      <c r="J38" s="21"/>
      <c r="K38" s="21"/>
      <c r="L38" s="21"/>
      <c r="M38" s="51"/>
      <c r="N38" s="52"/>
      <c r="O38" s="52"/>
      <c r="P38" s="52"/>
      <c r="Q38" s="52"/>
      <c r="R38" s="52"/>
      <c r="S38" s="52"/>
      <c r="T38" s="52"/>
      <c r="U38" s="52"/>
      <c r="V38" s="52"/>
      <c r="W38" s="52"/>
      <c r="X38" s="52"/>
      <c r="Y38" s="52"/>
      <c r="Z38" s="52"/>
      <c r="AA38" s="52"/>
      <c r="AB38" s="52"/>
      <c r="AC38" s="52"/>
      <c r="AD38" s="52"/>
      <c r="AE38" s="52"/>
      <c r="AF38" s="52"/>
      <c r="AG38" s="52"/>
      <c r="AH38" s="53"/>
      <c r="AI38" s="53"/>
      <c r="AJ38" s="52"/>
      <c r="AK38" s="52"/>
      <c r="AL38" s="52"/>
      <c r="AM38" s="52"/>
      <c r="AN38" s="54"/>
      <c r="AO38" s="55"/>
    </row>
    <row r="39" spans="1:41" ht="15" customHeight="1" x14ac:dyDescent="0.25">
      <c r="A39" s="5"/>
      <c r="B39" s="5"/>
      <c r="C39" s="41"/>
      <c r="D39" s="41"/>
      <c r="E39" s="41"/>
      <c r="F39" s="41"/>
      <c r="G39" s="41"/>
      <c r="H39" s="41"/>
      <c r="I39" s="41"/>
      <c r="J39" s="41"/>
      <c r="K39" s="41"/>
      <c r="L39" s="41"/>
      <c r="M39" s="18"/>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1"/>
    </row>
    <row r="40" spans="1:41" ht="15" hidden="1" customHeight="1" x14ac:dyDescent="0.25">
      <c r="B40" s="1" t="s">
        <v>19</v>
      </c>
      <c r="C40" s="1" t="s">
        <v>20</v>
      </c>
    </row>
    <row r="41" spans="1:41" ht="15" hidden="1" customHeight="1" x14ac:dyDescent="0.25">
      <c r="B41" s="1" t="s">
        <v>21</v>
      </c>
      <c r="C41" s="1" t="s">
        <v>22</v>
      </c>
      <c r="AN41" s="40"/>
    </row>
    <row r="42" spans="1:41" ht="15" hidden="1" customHeight="1" x14ac:dyDescent="0.25">
      <c r="B42" s="1" t="s">
        <v>23</v>
      </c>
      <c r="C42" s="1" t="s">
        <v>24</v>
      </c>
    </row>
    <row r="43" spans="1:41" ht="15" hidden="1" customHeight="1" x14ac:dyDescent="0.25">
      <c r="B43" s="1" t="s">
        <v>25</v>
      </c>
      <c r="C43" s="1" t="s">
        <v>26</v>
      </c>
    </row>
    <row r="44" spans="1:41" ht="15" hidden="1" customHeight="1" x14ac:dyDescent="0.25">
      <c r="B44" s="1" t="s">
        <v>27</v>
      </c>
      <c r="C44" s="1" t="s">
        <v>28</v>
      </c>
    </row>
    <row r="45" spans="1:41" ht="15" hidden="1" customHeight="1" x14ac:dyDescent="0.25"/>
    <row r="46" spans="1:41" ht="15" hidden="1" customHeight="1" x14ac:dyDescent="0.25"/>
    <row r="47" spans="1:41" ht="15" hidden="1" customHeight="1" x14ac:dyDescent="0.25">
      <c r="B47" s="1" t="s">
        <v>29</v>
      </c>
      <c r="C47" s="1" t="str">
        <f>B47</f>
        <v>⁞  Not available for a specific reference period.</v>
      </c>
    </row>
    <row r="48" spans="1:41" ht="15" customHeight="1" x14ac:dyDescent="0.25">
      <c r="B48" s="1" t="s">
        <v>30</v>
      </c>
      <c r="C48" s="1" t="str">
        <f t="shared" ref="C48:C50" si="4">B48</f>
        <v xml:space="preserve">Note: The sum may not add up to the total due to rounding. This table excludes petroleum and natural gas. Data include shipments by producers regardless of industrial classification. For definitions regarding data contained in this table, refer to: </v>
      </c>
    </row>
    <row r="49" spans="1:41" ht="15" customHeight="1" x14ac:dyDescent="0.25">
      <c r="B49" s="1" t="s">
        <v>31</v>
      </c>
      <c r="C49" s="33" t="str">
        <f t="shared" si="4"/>
        <v>Techniques Used to Calculate Data on the Mineral Production in Canada.</v>
      </c>
    </row>
    <row r="50" spans="1:41" ht="15" customHeight="1" x14ac:dyDescent="0.25">
      <c r="B50" s="1" t="s">
        <v>32</v>
      </c>
      <c r="C50" s="33" t="str">
        <f t="shared" si="4"/>
        <v>Symbols and Abbreviations</v>
      </c>
    </row>
    <row r="51" spans="1:41" ht="15" customHeight="1" thickBot="1" x14ac:dyDescent="0.3">
      <c r="A51" s="33"/>
    </row>
    <row r="52" spans="1:41" ht="15" customHeight="1" x14ac:dyDescent="0.25">
      <c r="C52" s="34" t="s">
        <v>33</v>
      </c>
      <c r="D52" s="34"/>
      <c r="E52" s="34"/>
      <c r="F52" s="34"/>
      <c r="G52" s="34"/>
      <c r="H52" s="34"/>
      <c r="I52" s="41"/>
      <c r="J52" s="41"/>
      <c r="K52" s="41"/>
      <c r="L52" s="41"/>
      <c r="M52" s="18"/>
      <c r="N52" s="19"/>
      <c r="O52" s="19"/>
      <c r="P52" s="35"/>
      <c r="Q52" s="35"/>
      <c r="R52" s="19"/>
      <c r="S52" s="19"/>
      <c r="T52" s="19"/>
      <c r="U52" s="19"/>
      <c r="V52" s="19"/>
      <c r="W52" s="19"/>
      <c r="X52" s="19"/>
      <c r="Y52" s="19"/>
      <c r="Z52" s="36"/>
      <c r="AA52" s="36"/>
      <c r="AB52" s="36"/>
      <c r="AC52" s="36"/>
      <c r="AD52" s="19"/>
      <c r="AE52" s="19"/>
      <c r="AF52" s="19"/>
      <c r="AG52" s="19"/>
      <c r="AH52" s="19"/>
      <c r="AI52" s="19"/>
      <c r="AJ52" s="19"/>
      <c r="AK52" s="19"/>
      <c r="AL52" s="35"/>
      <c r="AM52" s="35"/>
      <c r="AN52" s="37">
        <v>44588</v>
      </c>
      <c r="AO52" s="41"/>
    </row>
    <row r="53" spans="1:41" ht="15" customHeight="1" x14ac:dyDescent="0.25"/>
    <row r="54" spans="1:41" ht="15" customHeight="1" x14ac:dyDescent="0.25"/>
    <row r="55" spans="1:41" ht="15" customHeight="1" x14ac:dyDescent="0.25"/>
    <row r="56" spans="1:41" ht="15" customHeight="1" x14ac:dyDescent="0.25"/>
    <row r="57" spans="1:41" ht="15" customHeight="1" x14ac:dyDescent="0.25"/>
    <row r="58" spans="1:41" ht="15" customHeight="1" x14ac:dyDescent="0.25"/>
    <row r="59" spans="1:41" ht="15" customHeight="1" x14ac:dyDescent="0.25"/>
    <row r="60" spans="1:41" ht="15" customHeight="1" x14ac:dyDescent="0.25"/>
    <row r="61" spans="1:41" ht="15" customHeight="1" x14ac:dyDescent="0.25">
      <c r="A61" s="5"/>
      <c r="B61" s="5"/>
      <c r="C61" s="5"/>
    </row>
    <row r="62" spans="1:41" ht="15" customHeight="1" x14ac:dyDescent="0.25">
      <c r="A62" s="5"/>
      <c r="B62" s="20"/>
      <c r="C62" s="20"/>
      <c r="D62" s="21"/>
      <c r="E62" s="21"/>
      <c r="F62" s="21"/>
      <c r="G62" s="21"/>
      <c r="H62" s="21"/>
      <c r="P62" s="16"/>
      <c r="Q62" s="16"/>
      <c r="Z62" s="56"/>
      <c r="AA62" s="56"/>
      <c r="AB62" s="56"/>
      <c r="AC62" s="56"/>
      <c r="AL62" s="16"/>
      <c r="AM62" s="16"/>
    </row>
  </sheetData>
  <sheetProtection formatCells="0" formatColumns="0" formatRows="0" insertColumns="0" insertRows="0" insertHyperlinks="0" deleteColumns="0" deleteRows="0"/>
  <hyperlinks>
    <hyperlink ref="C49" r:id="rId1" display="https://sead.nrcan-rncan.gc.ca/MIS/MIS-TopPage-en.aspx?FileT=Detail&amp;Lang=en"/>
    <hyperlink ref="C50" r:id="rId2" display="https://sead.nrcan-rncan.gc.ca/MIS/MIS-TopPage-en.aspx?FileT=Symbol&amp;Lang=en"/>
  </hyperlinks>
  <printOptions horizontalCentered="1" verticalCentered="1"/>
  <pageMargins left="0.23622047244094491" right="0.23622047244094491" top="0.23622047244094491" bottom="0.23622047244094491" header="0" footer="0"/>
  <pageSetup paperSize="5" scale="51" fitToHeight="3"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Table02En</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 Binh</dc:creator>
  <cp:lastModifiedBy>Dang, Binh</cp:lastModifiedBy>
  <dcterms:created xsi:type="dcterms:W3CDTF">2022-01-28T17:59:02Z</dcterms:created>
  <dcterms:modified xsi:type="dcterms:W3CDTF">2022-03-17T16:39:13Z</dcterms:modified>
</cp:coreProperties>
</file>